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lt\AHR\General\RATESTB\Med Supp\Blank Med Supp Exhibits\Med Supp Draft Exhibits 11-23-22\5-2-23\"/>
    </mc:Choice>
  </mc:AlternateContent>
  <xr:revisionPtr revIDLastSave="0" documentId="13_ncr:1_{508FCE8F-0CB6-4DD9-9357-72AC7E86EFD2}" xr6:coauthVersionLast="47" xr6:coauthVersionMax="47" xr10:uidLastSave="{00000000-0000-0000-0000-000000000000}"/>
  <workbookProtection workbookAlgorithmName="SHA-512" workbookHashValue="kZ3+b9lPxwLI3IQ8SUcxiqfyWT1C4Vhl1a9dcNRXxpRNKDgHUcl2GgyLuI4I7gXoRxSov13jqUPEHk79JzA0fA==" workbookSaltValue="1t+zkaBhUY+0dRal3JNggg==" workbookSpinCount="100000" lockStructure="1"/>
  <bookViews>
    <workbookView xWindow="-110" yWindow="-110" windowWidth="19420" windowHeight="10420" tabRatio="961" firstSheet="3" activeTab="3" xr2:uid="{00000000-000D-0000-FFFF-FFFF00000000}"/>
  </bookViews>
  <sheets>
    <sheet name="Plan List" sheetId="2" state="veryHidden" r:id="rId1"/>
    <sheet name="Blank" sheetId="1" state="veryHidden" r:id="rId2"/>
    <sheet name="Sheet1" sheetId="18" state="veryHidden" r:id="rId3"/>
    <sheet name="MAIN" sheetId="3" r:id="rId4"/>
    <sheet name="Pre-MIPPA" sheetId="21" r:id="rId5"/>
    <sheet name="MIPPA" sheetId="75" r:id="rId6"/>
    <sheet name="Combined Standardized" sheetId="79" r:id="rId7"/>
    <sheet name="Pre-Standardized" sheetId="77" r:id="rId8"/>
    <sheet name="Import" sheetId="26" state="hidden" r:id="rId9"/>
    <sheet name="Admin" sheetId="76" state="hidden" r:id="rId10"/>
  </sheets>
  <definedNames>
    <definedName name="_xlnm._FilterDatabase" localSheetId="3" hidden="1">MAIN!#REF!</definedName>
    <definedName name="Market">Admin!$F$1:$F$2</definedName>
    <definedName name="Product">Admin!$H$1:$H$4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2" i="79" l="1"/>
  <c r="N71" i="79"/>
  <c r="N60" i="79"/>
  <c r="N49" i="79"/>
  <c r="N5" i="79"/>
  <c r="B82" i="79"/>
  <c r="B71" i="79"/>
  <c r="B60" i="79"/>
  <c r="N38" i="79"/>
  <c r="N27" i="79"/>
  <c r="N16" i="79"/>
  <c r="B49" i="79"/>
  <c r="B38" i="79"/>
  <c r="B27" i="79"/>
  <c r="B16" i="79"/>
  <c r="B5" i="79"/>
  <c r="T100" i="79"/>
  <c r="T99" i="79"/>
  <c r="T98" i="79"/>
  <c r="T97" i="79"/>
  <c r="T96" i="79"/>
  <c r="T95" i="79"/>
  <c r="R100" i="79"/>
  <c r="Q100" i="79"/>
  <c r="P100" i="79"/>
  <c r="O100" i="79"/>
  <c r="N100" i="79"/>
  <c r="R99" i="79"/>
  <c r="Q99" i="79"/>
  <c r="S99" i="79" s="1"/>
  <c r="U99" i="79" s="1"/>
  <c r="V99" i="79" s="1"/>
  <c r="P99" i="79"/>
  <c r="O99" i="79"/>
  <c r="N99" i="79"/>
  <c r="R98" i="79"/>
  <c r="Q98" i="79"/>
  <c r="P98" i="79"/>
  <c r="O98" i="79"/>
  <c r="N98" i="79"/>
  <c r="R97" i="79"/>
  <c r="S97" i="79" s="1"/>
  <c r="U97" i="79" s="1"/>
  <c r="Q97" i="79"/>
  <c r="P97" i="79"/>
  <c r="O97" i="79"/>
  <c r="N97" i="79"/>
  <c r="R96" i="79"/>
  <c r="Q96" i="79"/>
  <c r="P96" i="79"/>
  <c r="O96" i="79"/>
  <c r="N96" i="79"/>
  <c r="R95" i="79"/>
  <c r="S95" i="79" s="1"/>
  <c r="U95" i="79" s="1"/>
  <c r="W95" i="79" s="1"/>
  <c r="Q95" i="79"/>
  <c r="P95" i="79"/>
  <c r="O95" i="79"/>
  <c r="N95" i="79"/>
  <c r="T89" i="79"/>
  <c r="T88" i="79"/>
  <c r="T87" i="79"/>
  <c r="T86" i="79"/>
  <c r="T85" i="79"/>
  <c r="T84" i="79"/>
  <c r="R89" i="79"/>
  <c r="Q89" i="79"/>
  <c r="S89" i="79" s="1"/>
  <c r="U89" i="79" s="1"/>
  <c r="W89" i="79" s="1"/>
  <c r="P89" i="79"/>
  <c r="O89" i="79"/>
  <c r="N89" i="79"/>
  <c r="R88" i="79"/>
  <c r="Q88" i="79"/>
  <c r="P88" i="79"/>
  <c r="O88" i="79"/>
  <c r="N88" i="79"/>
  <c r="R87" i="79"/>
  <c r="Q87" i="79"/>
  <c r="S87" i="79" s="1"/>
  <c r="U87" i="79" s="1"/>
  <c r="P87" i="79"/>
  <c r="O87" i="79"/>
  <c r="N87" i="79"/>
  <c r="R86" i="79"/>
  <c r="Q86" i="79"/>
  <c r="P86" i="79"/>
  <c r="O86" i="79"/>
  <c r="N86" i="79"/>
  <c r="R85" i="79"/>
  <c r="Q85" i="79"/>
  <c r="P85" i="79"/>
  <c r="O85" i="79"/>
  <c r="N85" i="79"/>
  <c r="R84" i="79"/>
  <c r="Q84" i="79"/>
  <c r="S84" i="79" s="1"/>
  <c r="U84" i="79" s="1"/>
  <c r="P84" i="79"/>
  <c r="O84" i="79"/>
  <c r="N84" i="79"/>
  <c r="T78" i="79"/>
  <c r="T77" i="79"/>
  <c r="T76" i="79"/>
  <c r="T75" i="79"/>
  <c r="T74" i="79"/>
  <c r="T73" i="79"/>
  <c r="R78" i="79"/>
  <c r="Q78" i="79"/>
  <c r="S78" i="79" s="1"/>
  <c r="U78" i="79" s="1"/>
  <c r="P78" i="79"/>
  <c r="O78" i="79"/>
  <c r="N78" i="79"/>
  <c r="R77" i="79"/>
  <c r="Q77" i="79"/>
  <c r="P77" i="79"/>
  <c r="O77" i="79"/>
  <c r="N77" i="79"/>
  <c r="R76" i="79"/>
  <c r="Q76" i="79"/>
  <c r="P76" i="79"/>
  <c r="O76" i="79"/>
  <c r="N76" i="79"/>
  <c r="R75" i="79"/>
  <c r="S75" i="79" s="1"/>
  <c r="U75" i="79" s="1"/>
  <c r="Q75" i="79"/>
  <c r="P75" i="79"/>
  <c r="O75" i="79"/>
  <c r="N75" i="79"/>
  <c r="R74" i="79"/>
  <c r="Q74" i="79"/>
  <c r="P74" i="79"/>
  <c r="O74" i="79"/>
  <c r="N74" i="79"/>
  <c r="R73" i="79"/>
  <c r="Q73" i="79"/>
  <c r="P73" i="79"/>
  <c r="O73" i="79"/>
  <c r="N73" i="79"/>
  <c r="T67" i="79"/>
  <c r="T66" i="79"/>
  <c r="T65" i="79"/>
  <c r="T64" i="79"/>
  <c r="T63" i="79"/>
  <c r="T62" i="79"/>
  <c r="R67" i="79"/>
  <c r="Q67" i="79"/>
  <c r="S67" i="79" s="1"/>
  <c r="U67" i="79" s="1"/>
  <c r="W67" i="79" s="1"/>
  <c r="P67" i="79"/>
  <c r="O67" i="79"/>
  <c r="N67" i="79"/>
  <c r="R66" i="79"/>
  <c r="Q66" i="79"/>
  <c r="P66" i="79"/>
  <c r="O66" i="79"/>
  <c r="N66" i="79"/>
  <c r="R65" i="79"/>
  <c r="Q65" i="79"/>
  <c r="P65" i="79"/>
  <c r="O65" i="79"/>
  <c r="N65" i="79"/>
  <c r="R64" i="79"/>
  <c r="Q64" i="79"/>
  <c r="S64" i="79" s="1"/>
  <c r="U64" i="79" s="1"/>
  <c r="P64" i="79"/>
  <c r="O64" i="79"/>
  <c r="N64" i="79"/>
  <c r="R63" i="79"/>
  <c r="Q63" i="79"/>
  <c r="P63" i="79"/>
  <c r="O63" i="79"/>
  <c r="N63" i="79"/>
  <c r="R62" i="79"/>
  <c r="S62" i="79" s="1"/>
  <c r="U62" i="79" s="1"/>
  <c r="Q62" i="79"/>
  <c r="P62" i="79"/>
  <c r="O62" i="79"/>
  <c r="N62" i="79"/>
  <c r="T56" i="79"/>
  <c r="T55" i="79"/>
  <c r="T54" i="79"/>
  <c r="T53" i="79"/>
  <c r="T52" i="79"/>
  <c r="T51" i="79"/>
  <c r="R56" i="79"/>
  <c r="Q56" i="79"/>
  <c r="S56" i="79" s="1"/>
  <c r="U56" i="79" s="1"/>
  <c r="W56" i="79" s="1"/>
  <c r="P56" i="79"/>
  <c r="O56" i="79"/>
  <c r="N56" i="79"/>
  <c r="R55" i="79"/>
  <c r="Q55" i="79"/>
  <c r="P55" i="79"/>
  <c r="O55" i="79"/>
  <c r="N55" i="79"/>
  <c r="R54" i="79"/>
  <c r="Q54" i="79"/>
  <c r="P54" i="79"/>
  <c r="O54" i="79"/>
  <c r="N54" i="79"/>
  <c r="R53" i="79"/>
  <c r="Q53" i="79"/>
  <c r="P53" i="79"/>
  <c r="O53" i="79"/>
  <c r="N53" i="79"/>
  <c r="R52" i="79"/>
  <c r="Q52" i="79"/>
  <c r="P52" i="79"/>
  <c r="O52" i="79"/>
  <c r="N52" i="79"/>
  <c r="R51" i="79"/>
  <c r="S51" i="79" s="1"/>
  <c r="U51" i="79" s="1"/>
  <c r="Q51" i="79"/>
  <c r="P51" i="79"/>
  <c r="O51" i="79"/>
  <c r="N51" i="79"/>
  <c r="T45" i="79"/>
  <c r="T44" i="79"/>
  <c r="T43" i="79"/>
  <c r="T42" i="79"/>
  <c r="T41" i="79"/>
  <c r="T40" i="79"/>
  <c r="R45" i="79"/>
  <c r="Q45" i="79"/>
  <c r="P45" i="79"/>
  <c r="O45" i="79"/>
  <c r="N45" i="79"/>
  <c r="R44" i="79"/>
  <c r="Q44" i="79"/>
  <c r="S44" i="79" s="1"/>
  <c r="P44" i="79"/>
  <c r="O44" i="79"/>
  <c r="N44" i="79"/>
  <c r="R43" i="79"/>
  <c r="Q43" i="79"/>
  <c r="P43" i="79"/>
  <c r="O43" i="79"/>
  <c r="N43" i="79"/>
  <c r="R42" i="79"/>
  <c r="S42" i="79" s="1"/>
  <c r="U42" i="79" s="1"/>
  <c r="Q42" i="79"/>
  <c r="P42" i="79"/>
  <c r="O42" i="79"/>
  <c r="N42" i="79"/>
  <c r="R41" i="79"/>
  <c r="Q41" i="79"/>
  <c r="P41" i="79"/>
  <c r="O41" i="79"/>
  <c r="N41" i="79"/>
  <c r="R40" i="79"/>
  <c r="Q40" i="79"/>
  <c r="P40" i="79"/>
  <c r="O40" i="79"/>
  <c r="N40" i="79"/>
  <c r="T34" i="79"/>
  <c r="T33" i="79"/>
  <c r="T32" i="79"/>
  <c r="T31" i="79"/>
  <c r="T30" i="79"/>
  <c r="T29" i="79"/>
  <c r="R34" i="79"/>
  <c r="Q34" i="79"/>
  <c r="S34" i="79" s="1"/>
  <c r="U34" i="79" s="1"/>
  <c r="W34" i="79" s="1"/>
  <c r="P34" i="79"/>
  <c r="O34" i="79"/>
  <c r="N34" i="79"/>
  <c r="R33" i="79"/>
  <c r="Q33" i="79"/>
  <c r="P33" i="79"/>
  <c r="O33" i="79"/>
  <c r="N33" i="79"/>
  <c r="R32" i="79"/>
  <c r="Q32" i="79"/>
  <c r="P32" i="79"/>
  <c r="O32" i="79"/>
  <c r="N32" i="79"/>
  <c r="R31" i="79"/>
  <c r="Q31" i="79"/>
  <c r="S31" i="79" s="1"/>
  <c r="U31" i="79" s="1"/>
  <c r="P31" i="79"/>
  <c r="O31" i="79"/>
  <c r="N31" i="79"/>
  <c r="R30" i="79"/>
  <c r="Q30" i="79"/>
  <c r="P30" i="79"/>
  <c r="O30" i="79"/>
  <c r="N30" i="79"/>
  <c r="R29" i="79"/>
  <c r="S29" i="79" s="1"/>
  <c r="U29" i="79" s="1"/>
  <c r="Q29" i="79"/>
  <c r="P29" i="79"/>
  <c r="O29" i="79"/>
  <c r="N29" i="79"/>
  <c r="T23" i="79"/>
  <c r="T22" i="79"/>
  <c r="T21" i="79"/>
  <c r="T20" i="79"/>
  <c r="T19" i="79"/>
  <c r="T18" i="79"/>
  <c r="R23" i="79"/>
  <c r="Q23" i="79"/>
  <c r="S23" i="79" s="1"/>
  <c r="U23" i="79" s="1"/>
  <c r="W23" i="79" s="1"/>
  <c r="P23" i="79"/>
  <c r="O23" i="79"/>
  <c r="N23" i="79"/>
  <c r="R22" i="79"/>
  <c r="Q22" i="79"/>
  <c r="P22" i="79"/>
  <c r="O22" i="79"/>
  <c r="N22" i="79"/>
  <c r="R21" i="79"/>
  <c r="Q21" i="79"/>
  <c r="S21" i="79" s="1"/>
  <c r="U21" i="79" s="1"/>
  <c r="W21" i="79" s="1"/>
  <c r="P21" i="79"/>
  <c r="O21" i="79"/>
  <c r="N21" i="79"/>
  <c r="R20" i="79"/>
  <c r="Q20" i="79"/>
  <c r="P20" i="79"/>
  <c r="O20" i="79"/>
  <c r="N20" i="79"/>
  <c r="R19" i="79"/>
  <c r="Q19" i="79"/>
  <c r="P19" i="79"/>
  <c r="O19" i="79"/>
  <c r="N19" i="79"/>
  <c r="R18" i="79"/>
  <c r="S18" i="79" s="1"/>
  <c r="U18" i="79" s="1"/>
  <c r="Q18" i="79"/>
  <c r="P18" i="79"/>
  <c r="O18" i="79"/>
  <c r="N18" i="79"/>
  <c r="T12" i="79"/>
  <c r="T11" i="79"/>
  <c r="T10" i="79"/>
  <c r="T9" i="79"/>
  <c r="T8" i="79"/>
  <c r="T7" i="79"/>
  <c r="R12" i="79"/>
  <c r="Q12" i="79"/>
  <c r="S12" i="79" s="1"/>
  <c r="U12" i="79" s="1"/>
  <c r="W12" i="79" s="1"/>
  <c r="P12" i="79"/>
  <c r="O12" i="79"/>
  <c r="N12" i="79"/>
  <c r="R11" i="79"/>
  <c r="Q11" i="79"/>
  <c r="P11" i="79"/>
  <c r="O11" i="79"/>
  <c r="N11" i="79"/>
  <c r="R10" i="79"/>
  <c r="Q10" i="79"/>
  <c r="P10" i="79"/>
  <c r="O10" i="79"/>
  <c r="N10" i="79"/>
  <c r="R9" i="79"/>
  <c r="Q9" i="79"/>
  <c r="P9" i="79"/>
  <c r="O9" i="79"/>
  <c r="N9" i="79"/>
  <c r="R8" i="79"/>
  <c r="Q8" i="79"/>
  <c r="P8" i="79"/>
  <c r="O8" i="79"/>
  <c r="N8" i="79"/>
  <c r="R7" i="79"/>
  <c r="Q7" i="79"/>
  <c r="P7" i="79"/>
  <c r="O7" i="79"/>
  <c r="N7" i="79"/>
  <c r="H89" i="79"/>
  <c r="H88" i="79"/>
  <c r="H87" i="79"/>
  <c r="H86" i="79"/>
  <c r="H85" i="79"/>
  <c r="H84" i="79"/>
  <c r="F89" i="79"/>
  <c r="E89" i="79"/>
  <c r="D89" i="79"/>
  <c r="C89" i="79"/>
  <c r="B89" i="79"/>
  <c r="F88" i="79"/>
  <c r="E88" i="79"/>
  <c r="D88" i="79"/>
  <c r="C88" i="79"/>
  <c r="B88" i="79"/>
  <c r="F87" i="79"/>
  <c r="G87" i="79" s="1"/>
  <c r="I87" i="79" s="1"/>
  <c r="E87" i="79"/>
  <c r="D87" i="79"/>
  <c r="C87" i="79"/>
  <c r="B87" i="79"/>
  <c r="F86" i="79"/>
  <c r="E86" i="79"/>
  <c r="D86" i="79"/>
  <c r="C86" i="79"/>
  <c r="B86" i="79"/>
  <c r="F85" i="79"/>
  <c r="E85" i="79"/>
  <c r="D85" i="79"/>
  <c r="C85" i="79"/>
  <c r="B85" i="79"/>
  <c r="F84" i="79"/>
  <c r="E84" i="79"/>
  <c r="G84" i="79" s="1"/>
  <c r="I84" i="79" s="1"/>
  <c r="D84" i="79"/>
  <c r="C84" i="79"/>
  <c r="B84" i="79"/>
  <c r="H78" i="79"/>
  <c r="H77" i="79"/>
  <c r="H76" i="79"/>
  <c r="H75" i="79"/>
  <c r="H74" i="79"/>
  <c r="H73" i="79"/>
  <c r="F78" i="79"/>
  <c r="E78" i="79"/>
  <c r="D78" i="79"/>
  <c r="C78" i="79"/>
  <c r="B78" i="79"/>
  <c r="F77" i="79"/>
  <c r="G77" i="79" s="1"/>
  <c r="E77" i="79"/>
  <c r="D77" i="79"/>
  <c r="C77" i="79"/>
  <c r="B77" i="79"/>
  <c r="F76" i="79"/>
  <c r="E76" i="79"/>
  <c r="D76" i="79"/>
  <c r="C76" i="79"/>
  <c r="B76" i="79"/>
  <c r="F75" i="79"/>
  <c r="G75" i="79" s="1"/>
  <c r="E75" i="79"/>
  <c r="D75" i="79"/>
  <c r="C75" i="79"/>
  <c r="B75" i="79"/>
  <c r="F74" i="79"/>
  <c r="E74" i="79"/>
  <c r="G74" i="79" s="1"/>
  <c r="I74" i="79" s="1"/>
  <c r="D74" i="79"/>
  <c r="C74" i="79"/>
  <c r="B74" i="79"/>
  <c r="F73" i="79"/>
  <c r="E73" i="79"/>
  <c r="D73" i="79"/>
  <c r="C73" i="79"/>
  <c r="B73" i="79"/>
  <c r="H67" i="79"/>
  <c r="H66" i="79"/>
  <c r="H65" i="79"/>
  <c r="H64" i="79"/>
  <c r="H63" i="79"/>
  <c r="H62" i="79"/>
  <c r="F67" i="79"/>
  <c r="E67" i="79"/>
  <c r="D67" i="79"/>
  <c r="C67" i="79"/>
  <c r="B67" i="79"/>
  <c r="F66" i="79"/>
  <c r="E66" i="79"/>
  <c r="D66" i="79"/>
  <c r="C66" i="79"/>
  <c r="B66" i="79"/>
  <c r="F65" i="79"/>
  <c r="E65" i="79"/>
  <c r="D65" i="79"/>
  <c r="C65" i="79"/>
  <c r="B65" i="79"/>
  <c r="F64" i="79"/>
  <c r="G64" i="79" s="1"/>
  <c r="I64" i="79" s="1"/>
  <c r="E64" i="79"/>
  <c r="D64" i="79"/>
  <c r="C64" i="79"/>
  <c r="B64" i="79"/>
  <c r="F63" i="79"/>
  <c r="E63" i="79"/>
  <c r="D63" i="79"/>
  <c r="C63" i="79"/>
  <c r="B63" i="79"/>
  <c r="F62" i="79"/>
  <c r="E62" i="79"/>
  <c r="G62" i="79" s="1"/>
  <c r="I62" i="79" s="1"/>
  <c r="D62" i="79"/>
  <c r="C62" i="79"/>
  <c r="B62" i="79"/>
  <c r="H56" i="79"/>
  <c r="H55" i="79"/>
  <c r="H54" i="79"/>
  <c r="H53" i="79"/>
  <c r="H52" i="79"/>
  <c r="H51" i="79"/>
  <c r="F56" i="79"/>
  <c r="E56" i="79"/>
  <c r="G56" i="79" s="1"/>
  <c r="I56" i="79" s="1"/>
  <c r="D56" i="79"/>
  <c r="C56" i="79"/>
  <c r="B56" i="79"/>
  <c r="F55" i="79"/>
  <c r="E55" i="79"/>
  <c r="D55" i="79"/>
  <c r="C55" i="79"/>
  <c r="B55" i="79"/>
  <c r="F54" i="79"/>
  <c r="E54" i="79"/>
  <c r="D54" i="79"/>
  <c r="C54" i="79"/>
  <c r="B54" i="79"/>
  <c r="F53" i="79"/>
  <c r="E53" i="79"/>
  <c r="G53" i="79" s="1"/>
  <c r="I53" i="79" s="1"/>
  <c r="D53" i="79"/>
  <c r="C53" i="79"/>
  <c r="B53" i="79"/>
  <c r="F52" i="79"/>
  <c r="E52" i="79"/>
  <c r="D52" i="79"/>
  <c r="C52" i="79"/>
  <c r="B52" i="79"/>
  <c r="F51" i="79"/>
  <c r="G51" i="79" s="1"/>
  <c r="I51" i="79" s="1"/>
  <c r="E51" i="79"/>
  <c r="D51" i="79"/>
  <c r="C51" i="79"/>
  <c r="B51" i="79"/>
  <c r="H45" i="79"/>
  <c r="H44" i="79"/>
  <c r="H43" i="79"/>
  <c r="H42" i="79"/>
  <c r="H41" i="79"/>
  <c r="H40" i="79"/>
  <c r="F45" i="79"/>
  <c r="E45" i="79"/>
  <c r="D45" i="79"/>
  <c r="C45" i="79"/>
  <c r="B45" i="79"/>
  <c r="F44" i="79"/>
  <c r="E44" i="79"/>
  <c r="D44" i="79"/>
  <c r="C44" i="79"/>
  <c r="B44" i="79"/>
  <c r="F43" i="79"/>
  <c r="G43" i="79" s="1"/>
  <c r="E43" i="79"/>
  <c r="D43" i="79"/>
  <c r="C43" i="79"/>
  <c r="B43" i="79"/>
  <c r="F42" i="79"/>
  <c r="G42" i="79" s="1"/>
  <c r="I42" i="79" s="1"/>
  <c r="E42" i="79"/>
  <c r="D42" i="79"/>
  <c r="C42" i="79"/>
  <c r="B42" i="79"/>
  <c r="F41" i="79"/>
  <c r="E41" i="79"/>
  <c r="G41" i="79" s="1"/>
  <c r="D41" i="79"/>
  <c r="C41" i="79"/>
  <c r="B41" i="79"/>
  <c r="F40" i="79"/>
  <c r="E40" i="79"/>
  <c r="D40" i="79"/>
  <c r="C40" i="79"/>
  <c r="B40" i="79"/>
  <c r="B7" i="79"/>
  <c r="H34" i="79"/>
  <c r="H33" i="79"/>
  <c r="H32" i="79"/>
  <c r="H31" i="79"/>
  <c r="H30" i="79"/>
  <c r="H29" i="79"/>
  <c r="F34" i="79"/>
  <c r="E34" i="79"/>
  <c r="D34" i="79"/>
  <c r="C34" i="79"/>
  <c r="B34" i="79"/>
  <c r="F33" i="79"/>
  <c r="E33" i="79"/>
  <c r="D33" i="79"/>
  <c r="C33" i="79"/>
  <c r="B33" i="79"/>
  <c r="F32" i="79"/>
  <c r="E32" i="79"/>
  <c r="D32" i="79"/>
  <c r="C32" i="79"/>
  <c r="B32" i="79"/>
  <c r="F31" i="79"/>
  <c r="G31" i="79" s="1"/>
  <c r="I31" i="79" s="1"/>
  <c r="E31" i="79"/>
  <c r="D31" i="79"/>
  <c r="C31" i="79"/>
  <c r="B31" i="79"/>
  <c r="F30" i="79"/>
  <c r="E30" i="79"/>
  <c r="D30" i="79"/>
  <c r="C30" i="79"/>
  <c r="B30" i="79"/>
  <c r="F29" i="79"/>
  <c r="E29" i="79"/>
  <c r="D29" i="79"/>
  <c r="C29" i="79"/>
  <c r="B29" i="79"/>
  <c r="H23" i="79"/>
  <c r="H22" i="79"/>
  <c r="H21" i="79"/>
  <c r="H20" i="79"/>
  <c r="H19" i="79"/>
  <c r="H18" i="79"/>
  <c r="F23" i="79"/>
  <c r="E23" i="79"/>
  <c r="G23" i="79" s="1"/>
  <c r="I23" i="79" s="1"/>
  <c r="D23" i="79"/>
  <c r="C23" i="79"/>
  <c r="B23" i="79"/>
  <c r="F22" i="79"/>
  <c r="G22" i="79" s="1"/>
  <c r="E22" i="79"/>
  <c r="D22" i="79"/>
  <c r="C22" i="79"/>
  <c r="B22" i="79"/>
  <c r="F21" i="79"/>
  <c r="E21" i="79"/>
  <c r="D21" i="79"/>
  <c r="C21" i="79"/>
  <c r="B21" i="79"/>
  <c r="F20" i="79"/>
  <c r="E20" i="79"/>
  <c r="D20" i="79"/>
  <c r="C20" i="79"/>
  <c r="B20" i="79"/>
  <c r="F19" i="79"/>
  <c r="E19" i="79"/>
  <c r="G19" i="79" s="1"/>
  <c r="I19" i="79" s="1"/>
  <c r="D19" i="79"/>
  <c r="C19" i="79"/>
  <c r="B19" i="79"/>
  <c r="F18" i="79"/>
  <c r="E18" i="79"/>
  <c r="D18" i="79"/>
  <c r="C18" i="79"/>
  <c r="B18" i="79"/>
  <c r="H12" i="79"/>
  <c r="H11" i="79"/>
  <c r="H10" i="79"/>
  <c r="H9" i="79"/>
  <c r="H8" i="79"/>
  <c r="H7" i="79"/>
  <c r="F12" i="79"/>
  <c r="E12" i="79"/>
  <c r="D12" i="79"/>
  <c r="C12" i="79"/>
  <c r="B12" i="79"/>
  <c r="F11" i="79"/>
  <c r="G11" i="79" s="1"/>
  <c r="E11" i="79"/>
  <c r="D11" i="79"/>
  <c r="C11" i="79"/>
  <c r="B11" i="79"/>
  <c r="F10" i="79"/>
  <c r="E10" i="79"/>
  <c r="D10" i="79"/>
  <c r="C10" i="79"/>
  <c r="B10" i="79"/>
  <c r="F9" i="79"/>
  <c r="G9" i="79" s="1"/>
  <c r="E9" i="79"/>
  <c r="D9" i="79"/>
  <c r="C9" i="79"/>
  <c r="B9" i="79"/>
  <c r="F8" i="79"/>
  <c r="E8" i="79"/>
  <c r="D8" i="79"/>
  <c r="C8" i="79"/>
  <c r="B8" i="79"/>
  <c r="F7" i="79"/>
  <c r="E7" i="79"/>
  <c r="D7" i="79"/>
  <c r="C7" i="79"/>
  <c r="G8" i="79"/>
  <c r="I8" i="79" s="1"/>
  <c r="S100" i="79"/>
  <c r="U100" i="79" s="1"/>
  <c r="M100" i="79"/>
  <c r="M99" i="79"/>
  <c r="S98" i="79"/>
  <c r="U98" i="79" s="1"/>
  <c r="M98" i="79"/>
  <c r="M97" i="79"/>
  <c r="S96" i="79"/>
  <c r="U96" i="79" s="1"/>
  <c r="M96" i="79"/>
  <c r="M95" i="79"/>
  <c r="G89" i="79"/>
  <c r="I89" i="79" s="1"/>
  <c r="A89" i="79"/>
  <c r="G88" i="79"/>
  <c r="I88" i="79" s="1"/>
  <c r="A88" i="79"/>
  <c r="A87" i="79"/>
  <c r="G86" i="79"/>
  <c r="I86" i="79" s="1"/>
  <c r="K86" i="79" s="1"/>
  <c r="A86" i="79"/>
  <c r="G85" i="79"/>
  <c r="I85" i="79" s="1"/>
  <c r="A85" i="79"/>
  <c r="A84" i="79"/>
  <c r="M89" i="79"/>
  <c r="S88" i="79"/>
  <c r="M88" i="79"/>
  <c r="M87" i="79"/>
  <c r="S86" i="79"/>
  <c r="U86" i="79" s="1"/>
  <c r="M86" i="79"/>
  <c r="S85" i="79"/>
  <c r="U85" i="79" s="1"/>
  <c r="M85" i="79"/>
  <c r="M84" i="79"/>
  <c r="M78" i="79"/>
  <c r="S77" i="79"/>
  <c r="U77" i="79" s="1"/>
  <c r="M77" i="79"/>
  <c r="S76" i="79"/>
  <c r="U76" i="79" s="1"/>
  <c r="M76" i="79"/>
  <c r="M75" i="79"/>
  <c r="S74" i="79"/>
  <c r="U74" i="79" s="1"/>
  <c r="M74" i="79"/>
  <c r="S73" i="79"/>
  <c r="U73" i="79" s="1"/>
  <c r="V73" i="79" s="1"/>
  <c r="M73" i="79"/>
  <c r="G78" i="79"/>
  <c r="I78" i="79" s="1"/>
  <c r="A78" i="79"/>
  <c r="G76" i="79"/>
  <c r="I76" i="79" s="1"/>
  <c r="G73" i="79"/>
  <c r="I73" i="79" s="1"/>
  <c r="M67" i="79"/>
  <c r="G67" i="79"/>
  <c r="I67" i="79" s="1"/>
  <c r="A67" i="79"/>
  <c r="S66" i="79"/>
  <c r="U66" i="79" s="1"/>
  <c r="M66" i="79"/>
  <c r="G66" i="79"/>
  <c r="I66" i="79" s="1"/>
  <c r="S65" i="79"/>
  <c r="U65" i="79" s="1"/>
  <c r="W65" i="79" s="1"/>
  <c r="G65" i="79"/>
  <c r="I65" i="79" s="1"/>
  <c r="M64" i="79"/>
  <c r="S63" i="79"/>
  <c r="U63" i="79" s="1"/>
  <c r="W63" i="79" s="1"/>
  <c r="G63" i="79"/>
  <c r="I63" i="79" s="1"/>
  <c r="M62" i="79"/>
  <c r="M56" i="79"/>
  <c r="A56" i="79"/>
  <c r="S55" i="79"/>
  <c r="U55" i="79" s="1"/>
  <c r="M55" i="79"/>
  <c r="G55" i="79"/>
  <c r="I55" i="79" s="1"/>
  <c r="S54" i="79"/>
  <c r="U54" i="79" s="1"/>
  <c r="W54" i="79" s="1"/>
  <c r="G54" i="79"/>
  <c r="I54" i="79" s="1"/>
  <c r="S53" i="79"/>
  <c r="U53" i="79" s="1"/>
  <c r="M53" i="79"/>
  <c r="U52" i="79"/>
  <c r="W52" i="79" s="1"/>
  <c r="S52" i="79"/>
  <c r="G52" i="79"/>
  <c r="I52" i="79" s="1"/>
  <c r="M51" i="79"/>
  <c r="S45" i="79"/>
  <c r="U45" i="79" s="1"/>
  <c r="W45" i="79" s="1"/>
  <c r="M45" i="79"/>
  <c r="G45" i="79"/>
  <c r="A45" i="79"/>
  <c r="M44" i="79"/>
  <c r="G44" i="79"/>
  <c r="S43" i="79"/>
  <c r="M42" i="79"/>
  <c r="U41" i="79"/>
  <c r="W41" i="79" s="1"/>
  <c r="S41" i="79"/>
  <c r="S40" i="79"/>
  <c r="U40" i="79" s="1"/>
  <c r="M40" i="79"/>
  <c r="G40" i="79"/>
  <c r="I40" i="79" s="1"/>
  <c r="M34" i="79"/>
  <c r="G34" i="79"/>
  <c r="A34" i="79"/>
  <c r="S33" i="79"/>
  <c r="U33" i="79" s="1"/>
  <c r="M33" i="79"/>
  <c r="G33" i="79"/>
  <c r="I33" i="79" s="1"/>
  <c r="S32" i="79"/>
  <c r="U32" i="79" s="1"/>
  <c r="W32" i="79" s="1"/>
  <c r="M32" i="79"/>
  <c r="G32" i="79"/>
  <c r="A32" i="79"/>
  <c r="M31" i="79"/>
  <c r="S30" i="79"/>
  <c r="U30" i="79" s="1"/>
  <c r="W30" i="79" s="1"/>
  <c r="G30" i="79"/>
  <c r="I30" i="79" s="1"/>
  <c r="M29" i="79"/>
  <c r="G29" i="79"/>
  <c r="I29" i="79" s="1"/>
  <c r="M23" i="79"/>
  <c r="A23" i="79"/>
  <c r="U22" i="79"/>
  <c r="V22" i="79" s="1"/>
  <c r="S22" i="79"/>
  <c r="M22" i="79"/>
  <c r="G21" i="79"/>
  <c r="I21" i="79" s="1"/>
  <c r="S20" i="79"/>
  <c r="U20" i="79" s="1"/>
  <c r="M20" i="79"/>
  <c r="G20" i="79"/>
  <c r="I20" i="79" s="1"/>
  <c r="U19" i="79"/>
  <c r="W19" i="79" s="1"/>
  <c r="S19" i="79"/>
  <c r="M19" i="79"/>
  <c r="A19" i="79"/>
  <c r="M18" i="79"/>
  <c r="G18" i="79"/>
  <c r="I18" i="79" s="1"/>
  <c r="M12" i="79"/>
  <c r="G12" i="79"/>
  <c r="I12" i="79" s="1"/>
  <c r="A12" i="79"/>
  <c r="A74" i="79" s="1"/>
  <c r="S11" i="79"/>
  <c r="U11" i="79" s="1"/>
  <c r="M11" i="79"/>
  <c r="S10" i="79"/>
  <c r="U10" i="79" s="1"/>
  <c r="W10" i="79" s="1"/>
  <c r="M10" i="79"/>
  <c r="G10" i="79"/>
  <c r="I10" i="79" s="1"/>
  <c r="A10" i="79"/>
  <c r="S9" i="79"/>
  <c r="U9" i="79" s="1"/>
  <c r="M9" i="79"/>
  <c r="A9" i="79"/>
  <c r="S8" i="79"/>
  <c r="U8" i="79" s="1"/>
  <c r="W8" i="79" s="1"/>
  <c r="M8" i="79"/>
  <c r="A8" i="79"/>
  <c r="S7" i="79"/>
  <c r="U7" i="79" s="1"/>
  <c r="M7" i="79"/>
  <c r="G7" i="79"/>
  <c r="I7" i="79" s="1"/>
  <c r="A7" i="79"/>
  <c r="U88" i="79" l="1"/>
  <c r="W88" i="79" s="1"/>
  <c r="V62" i="79"/>
  <c r="W62" i="79"/>
  <c r="V66" i="79"/>
  <c r="W66" i="79"/>
  <c r="V53" i="79"/>
  <c r="W53" i="79"/>
  <c r="U43" i="79"/>
  <c r="W43" i="79" s="1"/>
  <c r="U44" i="79"/>
  <c r="V44" i="79" s="1"/>
  <c r="V40" i="79"/>
  <c r="W40" i="79"/>
  <c r="V31" i="79"/>
  <c r="W31" i="79"/>
  <c r="V18" i="79"/>
  <c r="W18" i="79"/>
  <c r="W22" i="79"/>
  <c r="V9" i="79"/>
  <c r="W9" i="79"/>
  <c r="J84" i="79"/>
  <c r="K84" i="79"/>
  <c r="I75" i="79"/>
  <c r="J75" i="79" s="1"/>
  <c r="I77" i="79"/>
  <c r="K77" i="79" s="1"/>
  <c r="K63" i="79"/>
  <c r="J63" i="79"/>
  <c r="K67" i="79"/>
  <c r="J67" i="79"/>
  <c r="K54" i="79"/>
  <c r="J54" i="79"/>
  <c r="I45" i="79"/>
  <c r="K45" i="79" s="1"/>
  <c r="I43" i="79"/>
  <c r="I44" i="79"/>
  <c r="I41" i="79"/>
  <c r="K41" i="79"/>
  <c r="J41" i="79"/>
  <c r="I32" i="79"/>
  <c r="J32" i="79" s="1"/>
  <c r="I34" i="79"/>
  <c r="K34" i="79" s="1"/>
  <c r="I22" i="79"/>
  <c r="J22" i="79" s="1"/>
  <c r="I9" i="79"/>
  <c r="K9" i="79" s="1"/>
  <c r="I11" i="79"/>
  <c r="J11" i="79" s="1"/>
  <c r="W98" i="79"/>
  <c r="V98" i="79"/>
  <c r="V97" i="79"/>
  <c r="W97" i="79"/>
  <c r="V96" i="79"/>
  <c r="W96" i="79"/>
  <c r="W100" i="79"/>
  <c r="V100" i="79"/>
  <c r="W99" i="79"/>
  <c r="V95" i="79"/>
  <c r="K87" i="79"/>
  <c r="J87" i="79"/>
  <c r="J88" i="79"/>
  <c r="K88" i="79"/>
  <c r="K85" i="79"/>
  <c r="J85" i="79"/>
  <c r="J89" i="79"/>
  <c r="K89" i="79"/>
  <c r="J86" i="79"/>
  <c r="W86" i="79"/>
  <c r="V86" i="79"/>
  <c r="W85" i="79"/>
  <c r="V85" i="79"/>
  <c r="V87" i="79"/>
  <c r="W87" i="79"/>
  <c r="V84" i="79"/>
  <c r="W84" i="79"/>
  <c r="V89" i="79"/>
  <c r="W77" i="79"/>
  <c r="V77" i="79"/>
  <c r="W74" i="79"/>
  <c r="V74" i="79"/>
  <c r="W78" i="79"/>
  <c r="V78" i="79"/>
  <c r="W75" i="79"/>
  <c r="V75" i="79"/>
  <c r="W76" i="79"/>
  <c r="V76" i="79"/>
  <c r="W73" i="79"/>
  <c r="K11" i="79"/>
  <c r="K78" i="79"/>
  <c r="J78" i="79"/>
  <c r="K52" i="79"/>
  <c r="J52" i="79"/>
  <c r="W11" i="79"/>
  <c r="V11" i="79"/>
  <c r="K20" i="79"/>
  <c r="J20" i="79"/>
  <c r="K29" i="79"/>
  <c r="J29" i="79"/>
  <c r="K33" i="79"/>
  <c r="J33" i="79"/>
  <c r="K40" i="79"/>
  <c r="J40" i="79"/>
  <c r="K44" i="79"/>
  <c r="J44" i="79"/>
  <c r="J56" i="79"/>
  <c r="K56" i="79"/>
  <c r="W64" i="79"/>
  <c r="V64" i="79"/>
  <c r="K73" i="79"/>
  <c r="J73" i="79"/>
  <c r="K64" i="79"/>
  <c r="J64" i="79"/>
  <c r="K74" i="79"/>
  <c r="J74" i="79"/>
  <c r="K12" i="79"/>
  <c r="J12" i="79"/>
  <c r="W33" i="79"/>
  <c r="V33" i="79"/>
  <c r="K53" i="79"/>
  <c r="J53" i="79"/>
  <c r="J30" i="79"/>
  <c r="K30" i="79"/>
  <c r="K76" i="79"/>
  <c r="J76" i="79"/>
  <c r="K31" i="79"/>
  <c r="J31" i="79"/>
  <c r="W55" i="79"/>
  <c r="V55" i="79"/>
  <c r="K65" i="79"/>
  <c r="J65" i="79"/>
  <c r="K10" i="79"/>
  <c r="J10" i="79"/>
  <c r="W29" i="79"/>
  <c r="V29" i="79"/>
  <c r="K42" i="79"/>
  <c r="J42" i="79"/>
  <c r="K21" i="79"/>
  <c r="J21" i="79"/>
  <c r="J19" i="79"/>
  <c r="K19" i="79"/>
  <c r="J23" i="79"/>
  <c r="K23" i="79"/>
  <c r="W42" i="79"/>
  <c r="V42" i="79"/>
  <c r="K51" i="79"/>
  <c r="J51" i="79"/>
  <c r="K55" i="79"/>
  <c r="J55" i="79"/>
  <c r="K62" i="79"/>
  <c r="J62" i="79"/>
  <c r="K66" i="79"/>
  <c r="J66" i="79"/>
  <c r="K18" i="79"/>
  <c r="J18" i="79"/>
  <c r="W51" i="79"/>
  <c r="V51" i="79"/>
  <c r="K8" i="79"/>
  <c r="J8" i="79"/>
  <c r="W20" i="79"/>
  <c r="V20" i="79"/>
  <c r="K7" i="79"/>
  <c r="J7" i="79"/>
  <c r="W7" i="79"/>
  <c r="V7" i="79"/>
  <c r="J43" i="79"/>
  <c r="K43" i="79"/>
  <c r="V10" i="79"/>
  <c r="V32" i="79"/>
  <c r="A41" i="79"/>
  <c r="V41" i="79"/>
  <c r="V45" i="79"/>
  <c r="A54" i="79"/>
  <c r="V54" i="79"/>
  <c r="A63" i="79"/>
  <c r="V63" i="79"/>
  <c r="V67" i="79"/>
  <c r="V19" i="79"/>
  <c r="V23" i="79"/>
  <c r="M21" i="79"/>
  <c r="M30" i="79"/>
  <c r="M43" i="79"/>
  <c r="M52" i="79"/>
  <c r="M65" i="79"/>
  <c r="A76" i="79"/>
  <c r="A11" i="79"/>
  <c r="A20" i="79"/>
  <c r="A29" i="79"/>
  <c r="A33" i="79"/>
  <c r="A42" i="79"/>
  <c r="A51" i="79"/>
  <c r="A55" i="79"/>
  <c r="A64" i="79"/>
  <c r="A73" i="79"/>
  <c r="V8" i="79"/>
  <c r="V12" i="79"/>
  <c r="A21" i="79"/>
  <c r="V21" i="79"/>
  <c r="A30" i="79"/>
  <c r="V30" i="79"/>
  <c r="V34" i="79"/>
  <c r="A43" i="79"/>
  <c r="A52" i="79"/>
  <c r="V52" i="79"/>
  <c r="V56" i="79"/>
  <c r="A65" i="79"/>
  <c r="V65" i="79"/>
  <c r="A75" i="79"/>
  <c r="M41" i="79"/>
  <c r="M54" i="79"/>
  <c r="M63" i="79"/>
  <c r="A18" i="79"/>
  <c r="A22" i="79"/>
  <c r="A31" i="79"/>
  <c r="A40" i="79"/>
  <c r="A44" i="79"/>
  <c r="A53" i="79"/>
  <c r="A62" i="79"/>
  <c r="A66" i="79"/>
  <c r="A77" i="79"/>
  <c r="G7" i="75"/>
  <c r="G7" i="21"/>
  <c r="V88" i="79" l="1"/>
  <c r="V43" i="79"/>
  <c r="W44" i="79"/>
  <c r="J77" i="79"/>
  <c r="K75" i="79"/>
  <c r="J45" i="79"/>
  <c r="K32" i="79"/>
  <c r="J34" i="79"/>
  <c r="K22" i="79"/>
  <c r="J9" i="79"/>
  <c r="O157" i="26"/>
  <c r="N157" i="26"/>
  <c r="O156" i="26"/>
  <c r="N156" i="26"/>
  <c r="O155" i="26"/>
  <c r="N155" i="26"/>
  <c r="O154" i="26"/>
  <c r="N154" i="26"/>
  <c r="O153" i="26"/>
  <c r="N153" i="26"/>
  <c r="O152" i="26"/>
  <c r="N152" i="26"/>
  <c r="O151" i="26"/>
  <c r="N151" i="26"/>
  <c r="O150" i="26"/>
  <c r="N150" i="26"/>
  <c r="O149" i="26"/>
  <c r="N149" i="26"/>
  <c r="O148" i="26"/>
  <c r="N148" i="26"/>
  <c r="O147" i="26"/>
  <c r="N147" i="26"/>
  <c r="O146" i="26"/>
  <c r="N146" i="26"/>
  <c r="O145" i="26"/>
  <c r="N145" i="26"/>
  <c r="O144" i="26"/>
  <c r="N144" i="26"/>
  <c r="O143" i="26"/>
  <c r="N143" i="26"/>
  <c r="O142" i="26"/>
  <c r="N142" i="26"/>
  <c r="O141" i="26"/>
  <c r="N141" i="26"/>
  <c r="O140" i="26"/>
  <c r="N140" i="26"/>
  <c r="O139" i="26"/>
  <c r="N139" i="26"/>
  <c r="O138" i="26"/>
  <c r="N138" i="26"/>
  <c r="O137" i="26"/>
  <c r="N137" i="26"/>
  <c r="O136" i="26"/>
  <c r="N136" i="26"/>
  <c r="O135" i="26"/>
  <c r="N135" i="26"/>
  <c r="O134" i="26"/>
  <c r="N134" i="26"/>
  <c r="O133" i="26"/>
  <c r="N133" i="26"/>
  <c r="O132" i="26"/>
  <c r="N132" i="26"/>
  <c r="O131" i="26"/>
  <c r="N131" i="26"/>
  <c r="O130" i="26"/>
  <c r="N130" i="26"/>
  <c r="O129" i="26"/>
  <c r="N129" i="26"/>
  <c r="O128" i="26"/>
  <c r="N128" i="26"/>
  <c r="O127" i="26"/>
  <c r="N127" i="26"/>
  <c r="O126" i="26"/>
  <c r="N126" i="26"/>
  <c r="O125" i="26"/>
  <c r="N125" i="26"/>
  <c r="O124" i="26"/>
  <c r="N124" i="26"/>
  <c r="O123" i="26"/>
  <c r="N123" i="26"/>
  <c r="O122" i="26"/>
  <c r="N122" i="26"/>
  <c r="O121" i="26"/>
  <c r="N121" i="26"/>
  <c r="O120" i="26"/>
  <c r="N120" i="26"/>
  <c r="O119" i="26"/>
  <c r="N119" i="26"/>
  <c r="O118" i="26"/>
  <c r="N118" i="26"/>
  <c r="O117" i="26"/>
  <c r="N117" i="26"/>
  <c r="O116" i="26"/>
  <c r="N116" i="26"/>
  <c r="O115" i="26"/>
  <c r="N115" i="26"/>
  <c r="O114" i="26"/>
  <c r="N114" i="26"/>
  <c r="O113" i="26"/>
  <c r="N113" i="26"/>
  <c r="O112" i="26"/>
  <c r="N112" i="26"/>
  <c r="O111" i="26"/>
  <c r="N111" i="26"/>
  <c r="O110" i="26"/>
  <c r="N110" i="26"/>
  <c r="O109" i="26"/>
  <c r="N109" i="26"/>
  <c r="O108" i="26"/>
  <c r="N108" i="26"/>
  <c r="O107" i="26"/>
  <c r="N107" i="26"/>
  <c r="O106" i="26"/>
  <c r="N106" i="26"/>
  <c r="O105" i="26"/>
  <c r="N105" i="26"/>
  <c r="O104" i="26"/>
  <c r="N104" i="26"/>
  <c r="O103" i="26"/>
  <c r="N103" i="26"/>
  <c r="O102" i="26"/>
  <c r="N102" i="26"/>
  <c r="O101" i="26"/>
  <c r="N101" i="26"/>
  <c r="O100" i="26"/>
  <c r="N100" i="26"/>
  <c r="O99" i="26"/>
  <c r="N99" i="26"/>
  <c r="O98" i="26"/>
  <c r="N98" i="26"/>
  <c r="O97" i="26"/>
  <c r="N97" i="26"/>
  <c r="O96" i="26"/>
  <c r="N96" i="26"/>
  <c r="O95" i="26"/>
  <c r="N95" i="26"/>
  <c r="O94" i="26"/>
  <c r="N94" i="26"/>
  <c r="O93" i="26"/>
  <c r="N93" i="26"/>
  <c r="O92" i="26"/>
  <c r="N92" i="26"/>
  <c r="O91" i="26"/>
  <c r="N91" i="26"/>
  <c r="O90" i="26"/>
  <c r="N90" i="26"/>
  <c r="O89" i="26"/>
  <c r="N89" i="26"/>
  <c r="O88" i="26"/>
  <c r="N88" i="26"/>
  <c r="O87" i="26"/>
  <c r="N87" i="26"/>
  <c r="O86" i="26"/>
  <c r="N86" i="26"/>
  <c r="O85" i="26"/>
  <c r="N85" i="26"/>
  <c r="O84" i="26"/>
  <c r="N84" i="26"/>
  <c r="O83" i="26"/>
  <c r="N83" i="26"/>
  <c r="O82" i="26"/>
  <c r="N82" i="26"/>
  <c r="O81" i="26"/>
  <c r="N81" i="26"/>
  <c r="O80" i="26"/>
  <c r="N80" i="26"/>
  <c r="O79" i="26"/>
  <c r="N79" i="26"/>
  <c r="O78" i="26"/>
  <c r="N78" i="26"/>
  <c r="O77" i="26"/>
  <c r="N77" i="26"/>
  <c r="O76" i="26"/>
  <c r="N76" i="26"/>
  <c r="O75" i="26"/>
  <c r="N75" i="26"/>
  <c r="O74" i="26"/>
  <c r="N74" i="26"/>
  <c r="O73" i="26"/>
  <c r="N73" i="26"/>
  <c r="O72" i="26"/>
  <c r="N72" i="26"/>
  <c r="O71" i="26"/>
  <c r="N71" i="26"/>
  <c r="O70" i="26"/>
  <c r="N70" i="26"/>
  <c r="O69" i="26"/>
  <c r="N69" i="26"/>
  <c r="O68" i="26"/>
  <c r="N68" i="26"/>
  <c r="O67" i="26"/>
  <c r="N67" i="26"/>
  <c r="O66" i="26"/>
  <c r="N66" i="26"/>
  <c r="O65" i="26"/>
  <c r="N65" i="26"/>
  <c r="O64" i="26"/>
  <c r="N64" i="26"/>
  <c r="O63" i="26"/>
  <c r="N63" i="26"/>
  <c r="O62" i="26"/>
  <c r="N62" i="26"/>
  <c r="O61" i="26"/>
  <c r="N61" i="26"/>
  <c r="O60" i="26"/>
  <c r="N60" i="26"/>
  <c r="O59" i="26"/>
  <c r="N59" i="26"/>
  <c r="O58" i="26"/>
  <c r="N58" i="26"/>
  <c r="O57" i="26"/>
  <c r="N57" i="26"/>
  <c r="O56" i="26"/>
  <c r="N56" i="26"/>
  <c r="O55" i="26"/>
  <c r="N55" i="26"/>
  <c r="O54" i="26"/>
  <c r="N54" i="26"/>
  <c r="O53" i="26"/>
  <c r="N53" i="26"/>
  <c r="O52" i="26"/>
  <c r="N52" i="26"/>
  <c r="O51" i="26"/>
  <c r="N51" i="26"/>
  <c r="O50" i="26"/>
  <c r="N50" i="26"/>
  <c r="O49" i="26"/>
  <c r="N49" i="26"/>
  <c r="O48" i="26"/>
  <c r="N48" i="26"/>
  <c r="O47" i="26"/>
  <c r="N47" i="26"/>
  <c r="O46" i="26"/>
  <c r="N46" i="26"/>
  <c r="O45" i="26"/>
  <c r="N45" i="26"/>
  <c r="O44" i="26"/>
  <c r="N44" i="26"/>
  <c r="O43" i="26"/>
  <c r="N43" i="26"/>
  <c r="O42" i="26"/>
  <c r="N42" i="26"/>
  <c r="O41" i="26"/>
  <c r="N41" i="26"/>
  <c r="O40" i="26"/>
  <c r="N40" i="26"/>
  <c r="O39" i="26"/>
  <c r="N39" i="26"/>
  <c r="O38" i="26"/>
  <c r="N38" i="26"/>
  <c r="O37" i="26"/>
  <c r="N37" i="26"/>
  <c r="O36" i="26"/>
  <c r="N36" i="26"/>
  <c r="O35" i="26"/>
  <c r="N35" i="26"/>
  <c r="O34" i="26"/>
  <c r="N34" i="26"/>
  <c r="O33" i="26"/>
  <c r="N33" i="26"/>
  <c r="O32" i="26"/>
  <c r="N32" i="26"/>
  <c r="O31" i="26"/>
  <c r="N31" i="26"/>
  <c r="O30" i="26"/>
  <c r="N30" i="26"/>
  <c r="O29" i="26"/>
  <c r="N29" i="26"/>
  <c r="O28" i="26"/>
  <c r="N28" i="26"/>
  <c r="O27" i="26"/>
  <c r="N27" i="26"/>
  <c r="O26" i="26"/>
  <c r="N26" i="26"/>
  <c r="O25" i="26"/>
  <c r="N25" i="26"/>
  <c r="O24" i="26"/>
  <c r="N24" i="26"/>
  <c r="O23" i="26"/>
  <c r="N23" i="26"/>
  <c r="O22" i="26"/>
  <c r="N22" i="26"/>
  <c r="O21" i="26"/>
  <c r="N21" i="26"/>
  <c r="O20" i="26"/>
  <c r="N20" i="26"/>
  <c r="O19" i="26"/>
  <c r="N19" i="26"/>
  <c r="O18" i="26"/>
  <c r="N18" i="26"/>
  <c r="O17" i="26"/>
  <c r="N17" i="26"/>
  <c r="O16" i="26"/>
  <c r="N16" i="26"/>
  <c r="O15" i="26"/>
  <c r="N15" i="26"/>
  <c r="O14" i="26"/>
  <c r="N14" i="26"/>
  <c r="O13" i="26"/>
  <c r="N13" i="26"/>
  <c r="O12" i="26"/>
  <c r="N12" i="26"/>
  <c r="O11" i="26"/>
  <c r="N11" i="26"/>
  <c r="O10" i="26"/>
  <c r="N10" i="26"/>
  <c r="O9" i="26"/>
  <c r="N9" i="26"/>
  <c r="O8" i="26"/>
  <c r="N8" i="26"/>
  <c r="O7" i="26"/>
  <c r="N7" i="26"/>
  <c r="O6" i="26"/>
  <c r="N6" i="26"/>
  <c r="O5" i="26"/>
  <c r="N5" i="26"/>
  <c r="O4" i="26"/>
  <c r="N4" i="26"/>
  <c r="O3" i="26"/>
  <c r="N3" i="26"/>
  <c r="O2" i="26"/>
  <c r="N2" i="26"/>
  <c r="S67" i="75" l="1"/>
  <c r="S66" i="75"/>
  <c r="S65" i="75"/>
  <c r="S64" i="75"/>
  <c r="S63" i="75"/>
  <c r="S62" i="75"/>
  <c r="G67" i="75"/>
  <c r="G66" i="75"/>
  <c r="G65" i="75"/>
  <c r="G64" i="75"/>
  <c r="G63" i="75"/>
  <c r="G62" i="75"/>
  <c r="G56" i="75"/>
  <c r="G55" i="75"/>
  <c r="G54" i="75"/>
  <c r="G53" i="75"/>
  <c r="G52" i="75"/>
  <c r="G51" i="75"/>
  <c r="S56" i="75"/>
  <c r="S55" i="75"/>
  <c r="S54" i="75"/>
  <c r="S53" i="75"/>
  <c r="S52" i="75"/>
  <c r="S51" i="75"/>
  <c r="S45" i="75"/>
  <c r="S44" i="75"/>
  <c r="S43" i="75"/>
  <c r="S42" i="75"/>
  <c r="S41" i="75"/>
  <c r="S40" i="75"/>
  <c r="G45" i="75"/>
  <c r="G44" i="75"/>
  <c r="G43" i="75"/>
  <c r="G42" i="75"/>
  <c r="G41" i="75"/>
  <c r="G40" i="75"/>
  <c r="S34" i="75"/>
  <c r="S33" i="75"/>
  <c r="S32" i="75"/>
  <c r="S31" i="75"/>
  <c r="S30" i="75"/>
  <c r="S29" i="75"/>
  <c r="G34" i="75"/>
  <c r="G33" i="75"/>
  <c r="G32" i="75"/>
  <c r="G31" i="75"/>
  <c r="G30" i="75"/>
  <c r="G29" i="75"/>
  <c r="S23" i="75"/>
  <c r="S22" i="75"/>
  <c r="S21" i="75"/>
  <c r="S20" i="75"/>
  <c r="S19" i="75"/>
  <c r="S18" i="75"/>
  <c r="G23" i="75"/>
  <c r="G22" i="75"/>
  <c r="G21" i="75"/>
  <c r="G20" i="75"/>
  <c r="G19" i="75"/>
  <c r="G18" i="75"/>
  <c r="S12" i="75"/>
  <c r="S11" i="75"/>
  <c r="S10" i="75"/>
  <c r="S9" i="75"/>
  <c r="S8" i="75"/>
  <c r="S7" i="75"/>
  <c r="G12" i="75"/>
  <c r="G11" i="75"/>
  <c r="G10" i="75"/>
  <c r="G9" i="75"/>
  <c r="G8" i="75"/>
  <c r="G12" i="77"/>
  <c r="G11" i="77"/>
  <c r="G10" i="77"/>
  <c r="G9" i="77"/>
  <c r="G8" i="77"/>
  <c r="G7" i="77"/>
  <c r="S67" i="21"/>
  <c r="S66" i="21"/>
  <c r="S65" i="21"/>
  <c r="S64" i="21"/>
  <c r="S63" i="21"/>
  <c r="S62" i="21"/>
  <c r="S56" i="21"/>
  <c r="S55" i="21"/>
  <c r="S54" i="21"/>
  <c r="S53" i="21"/>
  <c r="S52" i="21"/>
  <c r="S51" i="21"/>
  <c r="S45" i="21"/>
  <c r="S44" i="21"/>
  <c r="S43" i="21"/>
  <c r="S42" i="21"/>
  <c r="S41" i="21"/>
  <c r="S40" i="21"/>
  <c r="S34" i="21"/>
  <c r="S33" i="21"/>
  <c r="S32" i="21"/>
  <c r="S31" i="21"/>
  <c r="S30" i="21"/>
  <c r="S29" i="21"/>
  <c r="S23" i="21"/>
  <c r="S22" i="21"/>
  <c r="S21" i="21"/>
  <c r="S20" i="21"/>
  <c r="S19" i="21"/>
  <c r="S18" i="21"/>
  <c r="S12" i="21"/>
  <c r="S11" i="21"/>
  <c r="S10" i="21"/>
  <c r="S9" i="21"/>
  <c r="S8" i="21"/>
  <c r="S7" i="21"/>
  <c r="G23" i="21"/>
  <c r="G22" i="21"/>
  <c r="G21" i="21"/>
  <c r="G20" i="21"/>
  <c r="G19" i="21"/>
  <c r="G18" i="21"/>
  <c r="G78" i="21"/>
  <c r="G77" i="21"/>
  <c r="G76" i="21"/>
  <c r="G75" i="21"/>
  <c r="G74" i="21"/>
  <c r="G73" i="21"/>
  <c r="G67" i="21"/>
  <c r="G66" i="21"/>
  <c r="G65" i="21"/>
  <c r="G64" i="21"/>
  <c r="G63" i="21"/>
  <c r="G62" i="21"/>
  <c r="G56" i="21"/>
  <c r="G55" i="21"/>
  <c r="G54" i="21"/>
  <c r="G53" i="21"/>
  <c r="G52" i="21"/>
  <c r="G51" i="21"/>
  <c r="G45" i="21"/>
  <c r="G44" i="21"/>
  <c r="G43" i="21"/>
  <c r="G42" i="21"/>
  <c r="G41" i="21"/>
  <c r="G40" i="21"/>
  <c r="G34" i="21"/>
  <c r="G33" i="21"/>
  <c r="G32" i="21"/>
  <c r="G31" i="21"/>
  <c r="G30" i="21"/>
  <c r="G29" i="21"/>
  <c r="G12" i="21"/>
  <c r="G11" i="21"/>
  <c r="G10" i="21"/>
  <c r="G9" i="21"/>
  <c r="G8" i="21"/>
  <c r="I7" i="21"/>
  <c r="F153" i="26" l="1"/>
  <c r="F154" i="26"/>
  <c r="F155" i="26"/>
  <c r="F156" i="26"/>
  <c r="F157" i="26"/>
  <c r="F152" i="26"/>
  <c r="K152" i="26"/>
  <c r="L152" i="26"/>
  <c r="M152" i="26"/>
  <c r="P152" i="26"/>
  <c r="Q152" i="26"/>
  <c r="K153" i="26"/>
  <c r="L153" i="26"/>
  <c r="M153" i="26"/>
  <c r="P153" i="26"/>
  <c r="Q153" i="26"/>
  <c r="K154" i="26"/>
  <c r="L154" i="26"/>
  <c r="M154" i="26"/>
  <c r="P154" i="26"/>
  <c r="Q154" i="26"/>
  <c r="K155" i="26"/>
  <c r="L155" i="26"/>
  <c r="M155" i="26"/>
  <c r="P155" i="26"/>
  <c r="Q155" i="26"/>
  <c r="K156" i="26"/>
  <c r="L156" i="26"/>
  <c r="M156" i="26"/>
  <c r="P156" i="26"/>
  <c r="Q156" i="26"/>
  <c r="K157" i="26"/>
  <c r="L157" i="26"/>
  <c r="M157" i="26"/>
  <c r="P157" i="26"/>
  <c r="Q157" i="26"/>
  <c r="F147" i="26"/>
  <c r="F148" i="26"/>
  <c r="F149" i="26"/>
  <c r="F150" i="26"/>
  <c r="F151" i="26"/>
  <c r="F146" i="26"/>
  <c r="F141" i="26"/>
  <c r="F142" i="26"/>
  <c r="F143" i="26"/>
  <c r="F144" i="26"/>
  <c r="F145" i="26"/>
  <c r="F140" i="26"/>
  <c r="F135" i="26"/>
  <c r="F136" i="26"/>
  <c r="F137" i="26"/>
  <c r="F138" i="26"/>
  <c r="F139" i="26"/>
  <c r="F134" i="26"/>
  <c r="F129" i="26"/>
  <c r="F130" i="26"/>
  <c r="F131" i="26"/>
  <c r="F132" i="26"/>
  <c r="F133" i="26"/>
  <c r="F128" i="26"/>
  <c r="F123" i="26"/>
  <c r="F124" i="26"/>
  <c r="F125" i="26"/>
  <c r="F126" i="26"/>
  <c r="F127" i="26"/>
  <c r="F122" i="26"/>
  <c r="F117" i="26"/>
  <c r="F118" i="26"/>
  <c r="F119" i="26"/>
  <c r="F120" i="26"/>
  <c r="F121" i="26"/>
  <c r="F116" i="26"/>
  <c r="F111" i="26"/>
  <c r="F112" i="26"/>
  <c r="F113" i="26"/>
  <c r="F114" i="26"/>
  <c r="F115" i="26"/>
  <c r="F110" i="26"/>
  <c r="F105" i="26"/>
  <c r="F106" i="26"/>
  <c r="F107" i="26"/>
  <c r="F108" i="26"/>
  <c r="F109" i="26"/>
  <c r="F104" i="26"/>
  <c r="F99" i="26"/>
  <c r="F100" i="26"/>
  <c r="F101" i="26"/>
  <c r="F102" i="26"/>
  <c r="F103" i="26"/>
  <c r="F98" i="26"/>
  <c r="F93" i="26"/>
  <c r="F94" i="26"/>
  <c r="F95" i="26"/>
  <c r="F96" i="26"/>
  <c r="F97" i="26"/>
  <c r="F92" i="26"/>
  <c r="F87" i="26"/>
  <c r="F88" i="26"/>
  <c r="F89" i="26"/>
  <c r="F90" i="26"/>
  <c r="F91" i="26"/>
  <c r="F86" i="26"/>
  <c r="F81" i="26"/>
  <c r="F82" i="26"/>
  <c r="F83" i="26"/>
  <c r="F84" i="26"/>
  <c r="F85" i="26"/>
  <c r="F80" i="26"/>
  <c r="K146" i="26"/>
  <c r="L146" i="26"/>
  <c r="M146" i="26"/>
  <c r="P146" i="26"/>
  <c r="Q146" i="26"/>
  <c r="K147" i="26"/>
  <c r="L147" i="26"/>
  <c r="M147" i="26"/>
  <c r="P147" i="26"/>
  <c r="Q147" i="26"/>
  <c r="K148" i="26"/>
  <c r="L148" i="26"/>
  <c r="M148" i="26"/>
  <c r="P148" i="26"/>
  <c r="Q148" i="26"/>
  <c r="K149" i="26"/>
  <c r="L149" i="26"/>
  <c r="M149" i="26"/>
  <c r="P149" i="26"/>
  <c r="Q149" i="26"/>
  <c r="K150" i="26"/>
  <c r="L150" i="26"/>
  <c r="M150" i="26"/>
  <c r="P150" i="26"/>
  <c r="Q150" i="26"/>
  <c r="K151" i="26"/>
  <c r="L151" i="26"/>
  <c r="M151" i="26"/>
  <c r="P151" i="26"/>
  <c r="Q151" i="26"/>
  <c r="K140" i="26"/>
  <c r="L140" i="26"/>
  <c r="M140" i="26"/>
  <c r="P140" i="26"/>
  <c r="Q140" i="26"/>
  <c r="K141" i="26"/>
  <c r="L141" i="26"/>
  <c r="M141" i="26"/>
  <c r="P141" i="26"/>
  <c r="Q141" i="26"/>
  <c r="K142" i="26"/>
  <c r="L142" i="26"/>
  <c r="M142" i="26"/>
  <c r="P142" i="26"/>
  <c r="Q142" i="26"/>
  <c r="K143" i="26"/>
  <c r="L143" i="26"/>
  <c r="M143" i="26"/>
  <c r="P143" i="26"/>
  <c r="Q143" i="26"/>
  <c r="K144" i="26"/>
  <c r="L144" i="26"/>
  <c r="M144" i="26"/>
  <c r="P144" i="26"/>
  <c r="Q144" i="26"/>
  <c r="K145" i="26"/>
  <c r="L145" i="26"/>
  <c r="M145" i="26"/>
  <c r="P145" i="26"/>
  <c r="Q145" i="26"/>
  <c r="K134" i="26"/>
  <c r="L134" i="26"/>
  <c r="M134" i="26"/>
  <c r="P134" i="26"/>
  <c r="Q134" i="26"/>
  <c r="K135" i="26"/>
  <c r="L135" i="26"/>
  <c r="M135" i="26"/>
  <c r="P135" i="26"/>
  <c r="Q135" i="26"/>
  <c r="K136" i="26"/>
  <c r="L136" i="26"/>
  <c r="M136" i="26"/>
  <c r="P136" i="26"/>
  <c r="Q136" i="26"/>
  <c r="K137" i="26"/>
  <c r="L137" i="26"/>
  <c r="M137" i="26"/>
  <c r="P137" i="26"/>
  <c r="Q137" i="26"/>
  <c r="K138" i="26"/>
  <c r="L138" i="26"/>
  <c r="M138" i="26"/>
  <c r="P138" i="26"/>
  <c r="Q138" i="26"/>
  <c r="K139" i="26"/>
  <c r="L139" i="26"/>
  <c r="M139" i="26"/>
  <c r="P139" i="26"/>
  <c r="Q139" i="26"/>
  <c r="K128" i="26"/>
  <c r="L128" i="26"/>
  <c r="M128" i="26"/>
  <c r="P128" i="26"/>
  <c r="Q128" i="26"/>
  <c r="K129" i="26"/>
  <c r="L129" i="26"/>
  <c r="M129" i="26"/>
  <c r="P129" i="26"/>
  <c r="Q129" i="26"/>
  <c r="K130" i="26"/>
  <c r="L130" i="26"/>
  <c r="M130" i="26"/>
  <c r="P130" i="26"/>
  <c r="Q130" i="26"/>
  <c r="K131" i="26"/>
  <c r="L131" i="26"/>
  <c r="M131" i="26"/>
  <c r="P131" i="26"/>
  <c r="Q131" i="26"/>
  <c r="K132" i="26"/>
  <c r="L132" i="26"/>
  <c r="M132" i="26"/>
  <c r="P132" i="26"/>
  <c r="Q132" i="26"/>
  <c r="K133" i="26"/>
  <c r="L133" i="26"/>
  <c r="M133" i="26"/>
  <c r="P133" i="26"/>
  <c r="Q133" i="26"/>
  <c r="K122" i="26"/>
  <c r="L122" i="26"/>
  <c r="M122" i="26"/>
  <c r="P122" i="26"/>
  <c r="Q122" i="26"/>
  <c r="K123" i="26"/>
  <c r="L123" i="26"/>
  <c r="M123" i="26"/>
  <c r="P123" i="26"/>
  <c r="Q123" i="26"/>
  <c r="K124" i="26"/>
  <c r="L124" i="26"/>
  <c r="M124" i="26"/>
  <c r="P124" i="26"/>
  <c r="Q124" i="26"/>
  <c r="K125" i="26"/>
  <c r="L125" i="26"/>
  <c r="M125" i="26"/>
  <c r="P125" i="26"/>
  <c r="Q125" i="26"/>
  <c r="K126" i="26"/>
  <c r="L126" i="26"/>
  <c r="M126" i="26"/>
  <c r="P126" i="26"/>
  <c r="Q126" i="26"/>
  <c r="K127" i="26"/>
  <c r="L127" i="26"/>
  <c r="M127" i="26"/>
  <c r="P127" i="26"/>
  <c r="Q127" i="26"/>
  <c r="K116" i="26"/>
  <c r="L116" i="26"/>
  <c r="M116" i="26"/>
  <c r="P116" i="26"/>
  <c r="Q116" i="26"/>
  <c r="K117" i="26"/>
  <c r="L117" i="26"/>
  <c r="M117" i="26"/>
  <c r="P117" i="26"/>
  <c r="Q117" i="26"/>
  <c r="K118" i="26"/>
  <c r="L118" i="26"/>
  <c r="M118" i="26"/>
  <c r="P118" i="26"/>
  <c r="Q118" i="26"/>
  <c r="K119" i="26"/>
  <c r="L119" i="26"/>
  <c r="M119" i="26"/>
  <c r="P119" i="26"/>
  <c r="Q119" i="26"/>
  <c r="K120" i="26"/>
  <c r="L120" i="26"/>
  <c r="M120" i="26"/>
  <c r="P120" i="26"/>
  <c r="Q120" i="26"/>
  <c r="K121" i="26"/>
  <c r="L121" i="26"/>
  <c r="M121" i="26"/>
  <c r="P121" i="26"/>
  <c r="Q121" i="26"/>
  <c r="K110" i="26"/>
  <c r="L110" i="26"/>
  <c r="M110" i="26"/>
  <c r="P110" i="26"/>
  <c r="Q110" i="26"/>
  <c r="K111" i="26"/>
  <c r="L111" i="26"/>
  <c r="M111" i="26"/>
  <c r="P111" i="26"/>
  <c r="Q111" i="26"/>
  <c r="K112" i="26"/>
  <c r="L112" i="26"/>
  <c r="M112" i="26"/>
  <c r="P112" i="26"/>
  <c r="Q112" i="26"/>
  <c r="K113" i="26"/>
  <c r="L113" i="26"/>
  <c r="M113" i="26"/>
  <c r="P113" i="26"/>
  <c r="Q113" i="26"/>
  <c r="K114" i="26"/>
  <c r="L114" i="26"/>
  <c r="M114" i="26"/>
  <c r="P114" i="26"/>
  <c r="Q114" i="26"/>
  <c r="K115" i="26"/>
  <c r="L115" i="26"/>
  <c r="M115" i="26"/>
  <c r="P115" i="26"/>
  <c r="Q115" i="26"/>
  <c r="K104" i="26"/>
  <c r="L104" i="26"/>
  <c r="M104" i="26"/>
  <c r="P104" i="26"/>
  <c r="Q104" i="26"/>
  <c r="K105" i="26"/>
  <c r="L105" i="26"/>
  <c r="M105" i="26"/>
  <c r="P105" i="26"/>
  <c r="Q105" i="26"/>
  <c r="K106" i="26"/>
  <c r="L106" i="26"/>
  <c r="M106" i="26"/>
  <c r="P106" i="26"/>
  <c r="Q106" i="26"/>
  <c r="K107" i="26"/>
  <c r="L107" i="26"/>
  <c r="M107" i="26"/>
  <c r="P107" i="26"/>
  <c r="Q107" i="26"/>
  <c r="K108" i="26"/>
  <c r="L108" i="26"/>
  <c r="M108" i="26"/>
  <c r="P108" i="26"/>
  <c r="Q108" i="26"/>
  <c r="K109" i="26"/>
  <c r="L109" i="26"/>
  <c r="M109" i="26"/>
  <c r="P109" i="26"/>
  <c r="Q109" i="26"/>
  <c r="K98" i="26"/>
  <c r="L98" i="26"/>
  <c r="M98" i="26"/>
  <c r="P98" i="26"/>
  <c r="Q98" i="26"/>
  <c r="K99" i="26"/>
  <c r="L99" i="26"/>
  <c r="M99" i="26"/>
  <c r="P99" i="26"/>
  <c r="Q99" i="26"/>
  <c r="K100" i="26"/>
  <c r="L100" i="26"/>
  <c r="M100" i="26"/>
  <c r="P100" i="26"/>
  <c r="Q100" i="26"/>
  <c r="K101" i="26"/>
  <c r="L101" i="26"/>
  <c r="M101" i="26"/>
  <c r="P101" i="26"/>
  <c r="Q101" i="26"/>
  <c r="K102" i="26"/>
  <c r="L102" i="26"/>
  <c r="M102" i="26"/>
  <c r="P102" i="26"/>
  <c r="Q102" i="26"/>
  <c r="K103" i="26"/>
  <c r="L103" i="26"/>
  <c r="M103" i="26"/>
  <c r="P103" i="26"/>
  <c r="Q103" i="26"/>
  <c r="K92" i="26"/>
  <c r="L92" i="26"/>
  <c r="M92" i="26"/>
  <c r="P92" i="26"/>
  <c r="Q92" i="26"/>
  <c r="K93" i="26"/>
  <c r="L93" i="26"/>
  <c r="M93" i="26"/>
  <c r="P93" i="26"/>
  <c r="Q93" i="26"/>
  <c r="K94" i="26"/>
  <c r="L94" i="26"/>
  <c r="M94" i="26"/>
  <c r="P94" i="26"/>
  <c r="Q94" i="26"/>
  <c r="K95" i="26"/>
  <c r="L95" i="26"/>
  <c r="M95" i="26"/>
  <c r="P95" i="26"/>
  <c r="Q95" i="26"/>
  <c r="K96" i="26"/>
  <c r="L96" i="26"/>
  <c r="M96" i="26"/>
  <c r="P96" i="26"/>
  <c r="Q96" i="26"/>
  <c r="K97" i="26"/>
  <c r="L97" i="26"/>
  <c r="M97" i="26"/>
  <c r="P97" i="26"/>
  <c r="Q97" i="26"/>
  <c r="K86" i="26"/>
  <c r="L86" i="26"/>
  <c r="M86" i="26"/>
  <c r="P86" i="26"/>
  <c r="Q86" i="26"/>
  <c r="K87" i="26"/>
  <c r="L87" i="26"/>
  <c r="M87" i="26"/>
  <c r="P87" i="26"/>
  <c r="Q87" i="26"/>
  <c r="K88" i="26"/>
  <c r="L88" i="26"/>
  <c r="M88" i="26"/>
  <c r="P88" i="26"/>
  <c r="Q88" i="26"/>
  <c r="K89" i="26"/>
  <c r="L89" i="26"/>
  <c r="M89" i="26"/>
  <c r="P89" i="26"/>
  <c r="Q89" i="26"/>
  <c r="K90" i="26"/>
  <c r="L90" i="26"/>
  <c r="M90" i="26"/>
  <c r="P90" i="26"/>
  <c r="Q90" i="26"/>
  <c r="K91" i="26"/>
  <c r="L91" i="26"/>
  <c r="M91" i="26"/>
  <c r="P91" i="26"/>
  <c r="Q91" i="26"/>
  <c r="K80" i="26"/>
  <c r="L80" i="26"/>
  <c r="M80" i="26"/>
  <c r="P80" i="26"/>
  <c r="Q80" i="26"/>
  <c r="K81" i="26"/>
  <c r="L81" i="26"/>
  <c r="M81" i="26"/>
  <c r="P81" i="26"/>
  <c r="Q81" i="26"/>
  <c r="K82" i="26"/>
  <c r="L82" i="26"/>
  <c r="M82" i="26"/>
  <c r="P82" i="26"/>
  <c r="Q82" i="26"/>
  <c r="K83" i="26"/>
  <c r="L83" i="26"/>
  <c r="M83" i="26"/>
  <c r="P83" i="26"/>
  <c r="Q83" i="26"/>
  <c r="K84" i="26"/>
  <c r="L84" i="26"/>
  <c r="M84" i="26"/>
  <c r="P84" i="26"/>
  <c r="Q84" i="26"/>
  <c r="K85" i="26"/>
  <c r="L85" i="26"/>
  <c r="M85" i="26"/>
  <c r="P85" i="26"/>
  <c r="Q85" i="26"/>
  <c r="F75" i="26"/>
  <c r="F76" i="26"/>
  <c r="F77" i="26"/>
  <c r="F78" i="26"/>
  <c r="F79" i="26"/>
  <c r="F74" i="26"/>
  <c r="F69" i="26"/>
  <c r="F70" i="26"/>
  <c r="F71" i="26"/>
  <c r="F72" i="26"/>
  <c r="F73" i="26"/>
  <c r="F68" i="26"/>
  <c r="F63" i="26"/>
  <c r="F64" i="26"/>
  <c r="F65" i="26"/>
  <c r="F66" i="26"/>
  <c r="F67" i="26"/>
  <c r="F62" i="26"/>
  <c r="F57" i="26"/>
  <c r="F58" i="26"/>
  <c r="F59" i="26"/>
  <c r="F60" i="26"/>
  <c r="F61" i="26"/>
  <c r="F56" i="26"/>
  <c r="F51" i="26"/>
  <c r="F52" i="26"/>
  <c r="F53" i="26"/>
  <c r="F54" i="26"/>
  <c r="F55" i="26"/>
  <c r="F50" i="26"/>
  <c r="F45" i="26"/>
  <c r="F46" i="26"/>
  <c r="F47" i="26"/>
  <c r="F48" i="26"/>
  <c r="F49" i="26"/>
  <c r="F44" i="26"/>
  <c r="F39" i="26"/>
  <c r="F40" i="26"/>
  <c r="F41" i="26"/>
  <c r="F42" i="26"/>
  <c r="F43" i="26"/>
  <c r="F38" i="26"/>
  <c r="F33" i="26"/>
  <c r="F34" i="26"/>
  <c r="F35" i="26"/>
  <c r="F36" i="26"/>
  <c r="F37" i="26"/>
  <c r="F32" i="26"/>
  <c r="F27" i="26"/>
  <c r="F28" i="26"/>
  <c r="F29" i="26"/>
  <c r="F30" i="26"/>
  <c r="F31" i="26"/>
  <c r="F26" i="26"/>
  <c r="F21" i="26"/>
  <c r="F22" i="26"/>
  <c r="F23" i="26"/>
  <c r="F24" i="26"/>
  <c r="F25" i="26"/>
  <c r="F20" i="26"/>
  <c r="F15" i="26"/>
  <c r="F16" i="26"/>
  <c r="F17" i="26"/>
  <c r="F18" i="26"/>
  <c r="F19" i="26"/>
  <c r="F9" i="26"/>
  <c r="F10" i="26"/>
  <c r="F11" i="26"/>
  <c r="F12" i="26"/>
  <c r="F13" i="26"/>
  <c r="F7" i="26"/>
  <c r="F3" i="26"/>
  <c r="F4" i="26"/>
  <c r="F5" i="26"/>
  <c r="F6" i="26"/>
  <c r="F14" i="26"/>
  <c r="F8" i="26"/>
  <c r="G3" i="26"/>
  <c r="K74" i="26"/>
  <c r="L74" i="26"/>
  <c r="M74" i="26"/>
  <c r="P74" i="26"/>
  <c r="Q74" i="26"/>
  <c r="K75" i="26"/>
  <c r="L75" i="26"/>
  <c r="M75" i="26"/>
  <c r="P75" i="26"/>
  <c r="Q75" i="26"/>
  <c r="K76" i="26"/>
  <c r="L76" i="26"/>
  <c r="M76" i="26"/>
  <c r="P76" i="26"/>
  <c r="Q76" i="26"/>
  <c r="K77" i="26"/>
  <c r="L77" i="26"/>
  <c r="M77" i="26"/>
  <c r="P77" i="26"/>
  <c r="Q77" i="26"/>
  <c r="K78" i="26"/>
  <c r="L78" i="26"/>
  <c r="M78" i="26"/>
  <c r="P78" i="26"/>
  <c r="Q78" i="26"/>
  <c r="K79" i="26"/>
  <c r="L79" i="26"/>
  <c r="M79" i="26"/>
  <c r="P79" i="26"/>
  <c r="Q79" i="26"/>
  <c r="K68" i="26"/>
  <c r="L68" i="26"/>
  <c r="M68" i="26"/>
  <c r="P68" i="26"/>
  <c r="Q68" i="26"/>
  <c r="K69" i="26"/>
  <c r="L69" i="26"/>
  <c r="M69" i="26"/>
  <c r="P69" i="26"/>
  <c r="Q69" i="26"/>
  <c r="K70" i="26"/>
  <c r="L70" i="26"/>
  <c r="M70" i="26"/>
  <c r="P70" i="26"/>
  <c r="Q70" i="26"/>
  <c r="K71" i="26"/>
  <c r="L71" i="26"/>
  <c r="M71" i="26"/>
  <c r="P71" i="26"/>
  <c r="Q71" i="26"/>
  <c r="K72" i="26"/>
  <c r="L72" i="26"/>
  <c r="M72" i="26"/>
  <c r="P72" i="26"/>
  <c r="Q72" i="26"/>
  <c r="K73" i="26"/>
  <c r="L73" i="26"/>
  <c r="M73" i="26"/>
  <c r="P73" i="26"/>
  <c r="Q73" i="26"/>
  <c r="K62" i="26"/>
  <c r="L62" i="26"/>
  <c r="M62" i="26"/>
  <c r="P62" i="26"/>
  <c r="Q62" i="26"/>
  <c r="K63" i="26"/>
  <c r="L63" i="26"/>
  <c r="M63" i="26"/>
  <c r="P63" i="26"/>
  <c r="Q63" i="26"/>
  <c r="K64" i="26"/>
  <c r="L64" i="26"/>
  <c r="M64" i="26"/>
  <c r="P64" i="26"/>
  <c r="Q64" i="26"/>
  <c r="K65" i="26"/>
  <c r="L65" i="26"/>
  <c r="M65" i="26"/>
  <c r="P65" i="26"/>
  <c r="Q65" i="26"/>
  <c r="K66" i="26"/>
  <c r="L66" i="26"/>
  <c r="M66" i="26"/>
  <c r="P66" i="26"/>
  <c r="Q66" i="26"/>
  <c r="K67" i="26"/>
  <c r="L67" i="26"/>
  <c r="M67" i="26"/>
  <c r="P67" i="26"/>
  <c r="Q67" i="26"/>
  <c r="K56" i="26"/>
  <c r="L56" i="26"/>
  <c r="M56" i="26"/>
  <c r="P56" i="26"/>
  <c r="Q56" i="26"/>
  <c r="K57" i="26"/>
  <c r="L57" i="26"/>
  <c r="M57" i="26"/>
  <c r="P57" i="26"/>
  <c r="Q57" i="26"/>
  <c r="K58" i="26"/>
  <c r="L58" i="26"/>
  <c r="M58" i="26"/>
  <c r="P58" i="26"/>
  <c r="Q58" i="26"/>
  <c r="K59" i="26"/>
  <c r="L59" i="26"/>
  <c r="M59" i="26"/>
  <c r="P59" i="26"/>
  <c r="Q59" i="26"/>
  <c r="K60" i="26"/>
  <c r="L60" i="26"/>
  <c r="M60" i="26"/>
  <c r="P60" i="26"/>
  <c r="Q60" i="26"/>
  <c r="K61" i="26"/>
  <c r="L61" i="26"/>
  <c r="M61" i="26"/>
  <c r="P61" i="26"/>
  <c r="Q61" i="26"/>
  <c r="K50" i="26"/>
  <c r="L50" i="26"/>
  <c r="M50" i="26"/>
  <c r="P50" i="26"/>
  <c r="Q50" i="26"/>
  <c r="K51" i="26"/>
  <c r="L51" i="26"/>
  <c r="M51" i="26"/>
  <c r="P51" i="26"/>
  <c r="Q51" i="26"/>
  <c r="K52" i="26"/>
  <c r="L52" i="26"/>
  <c r="M52" i="26"/>
  <c r="P52" i="26"/>
  <c r="Q52" i="26"/>
  <c r="K53" i="26"/>
  <c r="L53" i="26"/>
  <c r="M53" i="26"/>
  <c r="P53" i="26"/>
  <c r="Q53" i="26"/>
  <c r="K54" i="26"/>
  <c r="L54" i="26"/>
  <c r="M54" i="26"/>
  <c r="P54" i="26"/>
  <c r="Q54" i="26"/>
  <c r="K55" i="26"/>
  <c r="L55" i="26"/>
  <c r="M55" i="26"/>
  <c r="P55" i="26"/>
  <c r="Q55" i="26"/>
  <c r="K44" i="26"/>
  <c r="L44" i="26"/>
  <c r="M44" i="26"/>
  <c r="P44" i="26"/>
  <c r="Q44" i="26"/>
  <c r="K45" i="26"/>
  <c r="L45" i="26"/>
  <c r="M45" i="26"/>
  <c r="P45" i="26"/>
  <c r="Q45" i="26"/>
  <c r="K46" i="26"/>
  <c r="L46" i="26"/>
  <c r="M46" i="26"/>
  <c r="P46" i="26"/>
  <c r="Q46" i="26"/>
  <c r="K47" i="26"/>
  <c r="L47" i="26"/>
  <c r="M47" i="26"/>
  <c r="P47" i="26"/>
  <c r="Q47" i="26"/>
  <c r="K48" i="26"/>
  <c r="L48" i="26"/>
  <c r="M48" i="26"/>
  <c r="P48" i="26"/>
  <c r="Q48" i="26"/>
  <c r="K49" i="26"/>
  <c r="L49" i="26"/>
  <c r="M49" i="26"/>
  <c r="P49" i="26"/>
  <c r="Q49" i="26"/>
  <c r="K38" i="26"/>
  <c r="L38" i="26"/>
  <c r="M38" i="26"/>
  <c r="P38" i="26"/>
  <c r="Q38" i="26"/>
  <c r="K39" i="26"/>
  <c r="L39" i="26"/>
  <c r="M39" i="26"/>
  <c r="P39" i="26"/>
  <c r="Q39" i="26"/>
  <c r="K40" i="26"/>
  <c r="L40" i="26"/>
  <c r="M40" i="26"/>
  <c r="P40" i="26"/>
  <c r="Q40" i="26"/>
  <c r="K41" i="26"/>
  <c r="L41" i="26"/>
  <c r="M41" i="26"/>
  <c r="P41" i="26"/>
  <c r="Q41" i="26"/>
  <c r="K42" i="26"/>
  <c r="L42" i="26"/>
  <c r="M42" i="26"/>
  <c r="P42" i="26"/>
  <c r="Q42" i="26"/>
  <c r="K43" i="26"/>
  <c r="L43" i="26"/>
  <c r="M43" i="26"/>
  <c r="P43" i="26"/>
  <c r="Q43" i="26"/>
  <c r="K32" i="26"/>
  <c r="L32" i="26"/>
  <c r="M32" i="26"/>
  <c r="P32" i="26"/>
  <c r="Q32" i="26"/>
  <c r="K33" i="26"/>
  <c r="L33" i="26"/>
  <c r="M33" i="26"/>
  <c r="P33" i="26"/>
  <c r="Q33" i="26"/>
  <c r="K34" i="26"/>
  <c r="L34" i="26"/>
  <c r="M34" i="26"/>
  <c r="P34" i="26"/>
  <c r="Q34" i="26"/>
  <c r="K35" i="26"/>
  <c r="L35" i="26"/>
  <c r="M35" i="26"/>
  <c r="P35" i="26"/>
  <c r="Q35" i="26"/>
  <c r="K36" i="26"/>
  <c r="L36" i="26"/>
  <c r="M36" i="26"/>
  <c r="P36" i="26"/>
  <c r="Q36" i="26"/>
  <c r="K37" i="26"/>
  <c r="L37" i="26"/>
  <c r="M37" i="26"/>
  <c r="P37" i="26"/>
  <c r="Q37" i="26"/>
  <c r="K26" i="26"/>
  <c r="L26" i="26"/>
  <c r="M26" i="26"/>
  <c r="P26" i="26"/>
  <c r="Q26" i="26"/>
  <c r="K27" i="26"/>
  <c r="L27" i="26"/>
  <c r="M27" i="26"/>
  <c r="P27" i="26"/>
  <c r="Q27" i="26"/>
  <c r="K28" i="26"/>
  <c r="L28" i="26"/>
  <c r="M28" i="26"/>
  <c r="P28" i="26"/>
  <c r="Q28" i="26"/>
  <c r="K29" i="26"/>
  <c r="L29" i="26"/>
  <c r="M29" i="26"/>
  <c r="P29" i="26"/>
  <c r="Q29" i="26"/>
  <c r="K30" i="26"/>
  <c r="L30" i="26"/>
  <c r="M30" i="26"/>
  <c r="P30" i="26"/>
  <c r="Q30" i="26"/>
  <c r="K31" i="26"/>
  <c r="L31" i="26"/>
  <c r="M31" i="26"/>
  <c r="P31" i="26"/>
  <c r="Q31" i="26"/>
  <c r="K20" i="26"/>
  <c r="L20" i="26"/>
  <c r="M20" i="26"/>
  <c r="P20" i="26"/>
  <c r="Q20" i="26"/>
  <c r="K21" i="26"/>
  <c r="L21" i="26"/>
  <c r="M21" i="26"/>
  <c r="P21" i="26"/>
  <c r="Q21" i="26"/>
  <c r="K22" i="26"/>
  <c r="L22" i="26"/>
  <c r="M22" i="26"/>
  <c r="P22" i="26"/>
  <c r="Q22" i="26"/>
  <c r="K23" i="26"/>
  <c r="L23" i="26"/>
  <c r="M23" i="26"/>
  <c r="P23" i="26"/>
  <c r="Q23" i="26"/>
  <c r="K24" i="26"/>
  <c r="L24" i="26"/>
  <c r="M24" i="26"/>
  <c r="P24" i="26"/>
  <c r="Q24" i="26"/>
  <c r="K25" i="26"/>
  <c r="L25" i="26"/>
  <c r="M25" i="26"/>
  <c r="P25" i="26"/>
  <c r="Q25" i="26"/>
  <c r="K14" i="26"/>
  <c r="L14" i="26"/>
  <c r="M14" i="26"/>
  <c r="P14" i="26"/>
  <c r="Q14" i="26"/>
  <c r="K15" i="26"/>
  <c r="L15" i="26"/>
  <c r="M15" i="26"/>
  <c r="P15" i="26"/>
  <c r="Q15" i="26"/>
  <c r="K16" i="26"/>
  <c r="L16" i="26"/>
  <c r="M16" i="26"/>
  <c r="P16" i="26"/>
  <c r="Q16" i="26"/>
  <c r="K17" i="26"/>
  <c r="L17" i="26"/>
  <c r="M17" i="26"/>
  <c r="P17" i="26"/>
  <c r="Q17" i="26"/>
  <c r="K18" i="26"/>
  <c r="L18" i="26"/>
  <c r="M18" i="26"/>
  <c r="P18" i="26"/>
  <c r="Q18" i="26"/>
  <c r="K19" i="26"/>
  <c r="L19" i="26"/>
  <c r="M19" i="26"/>
  <c r="P19" i="26"/>
  <c r="Q19" i="26"/>
  <c r="K8" i="26"/>
  <c r="L8" i="26"/>
  <c r="M8" i="26"/>
  <c r="P8" i="26"/>
  <c r="Q8" i="26"/>
  <c r="K9" i="26"/>
  <c r="L9" i="26"/>
  <c r="M9" i="26"/>
  <c r="P9" i="26"/>
  <c r="Q9" i="26"/>
  <c r="K10" i="26"/>
  <c r="L10" i="26"/>
  <c r="M10" i="26"/>
  <c r="P10" i="26"/>
  <c r="Q10" i="26"/>
  <c r="K11" i="26"/>
  <c r="L11" i="26"/>
  <c r="M11" i="26"/>
  <c r="P11" i="26"/>
  <c r="Q11" i="26"/>
  <c r="K12" i="26"/>
  <c r="L12" i="26"/>
  <c r="M12" i="26"/>
  <c r="P12" i="26"/>
  <c r="Q12" i="26"/>
  <c r="K13" i="26"/>
  <c r="L13" i="26"/>
  <c r="M13" i="26"/>
  <c r="P13" i="26"/>
  <c r="Q13" i="26"/>
  <c r="U67" i="75" l="1"/>
  <c r="M67" i="75"/>
  <c r="J151" i="26" s="1"/>
  <c r="U66" i="75"/>
  <c r="U65" i="75"/>
  <c r="U64" i="75"/>
  <c r="U63" i="75"/>
  <c r="U62" i="75"/>
  <c r="U56" i="75"/>
  <c r="M56" i="75"/>
  <c r="J145" i="26" s="1"/>
  <c r="U55" i="75"/>
  <c r="U54" i="75"/>
  <c r="U53" i="75"/>
  <c r="U52" i="75"/>
  <c r="U51" i="75"/>
  <c r="U45" i="75"/>
  <c r="M45" i="75"/>
  <c r="J139" i="26" s="1"/>
  <c r="U44" i="75"/>
  <c r="U43" i="75"/>
  <c r="U42" i="75"/>
  <c r="U41" i="75"/>
  <c r="U40" i="75"/>
  <c r="U34" i="75"/>
  <c r="M34" i="75"/>
  <c r="J133" i="26" s="1"/>
  <c r="U33" i="75"/>
  <c r="U32" i="75"/>
  <c r="U31" i="75"/>
  <c r="U30" i="75"/>
  <c r="U29" i="75"/>
  <c r="U23" i="75"/>
  <c r="M23" i="75"/>
  <c r="J127" i="26" s="1"/>
  <c r="U22" i="75"/>
  <c r="U21" i="75"/>
  <c r="U20" i="75"/>
  <c r="U19" i="75"/>
  <c r="U18" i="75"/>
  <c r="U12" i="75"/>
  <c r="M12" i="75"/>
  <c r="J121" i="26" s="1"/>
  <c r="U11" i="75"/>
  <c r="U10" i="75"/>
  <c r="U9" i="75"/>
  <c r="U8" i="75"/>
  <c r="U7" i="75"/>
  <c r="I67" i="75"/>
  <c r="A67" i="75"/>
  <c r="J115" i="26" s="1"/>
  <c r="I66" i="75"/>
  <c r="I65" i="75"/>
  <c r="I64" i="75"/>
  <c r="I63" i="75"/>
  <c r="I62" i="75"/>
  <c r="I56" i="75"/>
  <c r="A56" i="75"/>
  <c r="J109" i="26" s="1"/>
  <c r="I55" i="75"/>
  <c r="I54" i="75"/>
  <c r="I53" i="75"/>
  <c r="I52" i="75"/>
  <c r="I51" i="75"/>
  <c r="I45" i="75"/>
  <c r="A45" i="75"/>
  <c r="J103" i="26" s="1"/>
  <c r="I44" i="75"/>
  <c r="I43" i="75"/>
  <c r="I42" i="75"/>
  <c r="I41" i="75"/>
  <c r="I40" i="75"/>
  <c r="U67" i="21"/>
  <c r="M67" i="21"/>
  <c r="J79" i="26" s="1"/>
  <c r="U66" i="21"/>
  <c r="U65" i="21"/>
  <c r="U64" i="21"/>
  <c r="U63" i="21"/>
  <c r="U62" i="21"/>
  <c r="U56" i="21"/>
  <c r="M56" i="21"/>
  <c r="J73" i="26" s="1"/>
  <c r="U55" i="21"/>
  <c r="U54" i="21"/>
  <c r="U53" i="21"/>
  <c r="U52" i="21"/>
  <c r="U51" i="21"/>
  <c r="U45" i="21"/>
  <c r="M45" i="21"/>
  <c r="J67" i="26" s="1"/>
  <c r="U44" i="21"/>
  <c r="U43" i="21"/>
  <c r="U42" i="21"/>
  <c r="U41" i="21"/>
  <c r="U40" i="21"/>
  <c r="U34" i="21"/>
  <c r="M34" i="21"/>
  <c r="J61" i="26" s="1"/>
  <c r="U33" i="21"/>
  <c r="U32" i="21"/>
  <c r="U31" i="21"/>
  <c r="U30" i="21"/>
  <c r="U29" i="21"/>
  <c r="U23" i="21"/>
  <c r="M23" i="21"/>
  <c r="J55" i="26" s="1"/>
  <c r="U22" i="21"/>
  <c r="U21" i="21"/>
  <c r="U20" i="21"/>
  <c r="U19" i="21"/>
  <c r="U18" i="21"/>
  <c r="U12" i="21"/>
  <c r="M12" i="21"/>
  <c r="J49" i="26" s="1"/>
  <c r="U11" i="21"/>
  <c r="U10" i="21"/>
  <c r="U9" i="21"/>
  <c r="U8" i="21"/>
  <c r="U7" i="21"/>
  <c r="I78" i="21"/>
  <c r="A78" i="21"/>
  <c r="J43" i="26" s="1"/>
  <c r="I77" i="21"/>
  <c r="I76" i="21"/>
  <c r="I75" i="21"/>
  <c r="I74" i="21"/>
  <c r="I73" i="21"/>
  <c r="I67" i="21"/>
  <c r="A67" i="21"/>
  <c r="J37" i="26" s="1"/>
  <c r="I66" i="21"/>
  <c r="I65" i="21"/>
  <c r="I64" i="21"/>
  <c r="I63" i="21"/>
  <c r="I62" i="21"/>
  <c r="I56" i="21"/>
  <c r="A56" i="21"/>
  <c r="J31" i="26" s="1"/>
  <c r="I55" i="21"/>
  <c r="I54" i="21"/>
  <c r="I53" i="21"/>
  <c r="I52" i="21"/>
  <c r="I51" i="21"/>
  <c r="I45" i="21"/>
  <c r="A45" i="21"/>
  <c r="J25" i="26" s="1"/>
  <c r="I44" i="21"/>
  <c r="I43" i="21"/>
  <c r="I42" i="21"/>
  <c r="I41" i="21"/>
  <c r="I40" i="21"/>
  <c r="B4" i="3"/>
  <c r="I12" i="77"/>
  <c r="A12" i="77"/>
  <c r="J157" i="26" s="1"/>
  <c r="I11" i="77"/>
  <c r="I10" i="77"/>
  <c r="I9" i="77"/>
  <c r="I8" i="77"/>
  <c r="I7" i="77"/>
  <c r="K12" i="77" l="1"/>
  <c r="T157" i="26" s="1"/>
  <c r="R157" i="26"/>
  <c r="K9" i="77"/>
  <c r="T154" i="26" s="1"/>
  <c r="R154" i="26"/>
  <c r="K10" i="77"/>
  <c r="T155" i="26" s="1"/>
  <c r="R155" i="26"/>
  <c r="K8" i="77"/>
  <c r="T153" i="26" s="1"/>
  <c r="R153" i="26"/>
  <c r="K7" i="77"/>
  <c r="T152" i="26" s="1"/>
  <c r="R152" i="26"/>
  <c r="K11" i="77"/>
  <c r="T156" i="26" s="1"/>
  <c r="R156" i="26"/>
  <c r="K63" i="75"/>
  <c r="T111" i="26" s="1"/>
  <c r="R111" i="26"/>
  <c r="K64" i="75"/>
  <c r="T112" i="26" s="1"/>
  <c r="R112" i="26"/>
  <c r="K65" i="75"/>
  <c r="T113" i="26" s="1"/>
  <c r="R113" i="26"/>
  <c r="K67" i="75"/>
  <c r="T115" i="26" s="1"/>
  <c r="R115" i="26"/>
  <c r="K62" i="75"/>
  <c r="T110" i="26" s="1"/>
  <c r="R110" i="26"/>
  <c r="K66" i="75"/>
  <c r="T114" i="26" s="1"/>
  <c r="R114" i="26"/>
  <c r="W65" i="75"/>
  <c r="T149" i="26" s="1"/>
  <c r="R149" i="26"/>
  <c r="W62" i="75"/>
  <c r="T146" i="26" s="1"/>
  <c r="R146" i="26"/>
  <c r="W66" i="75"/>
  <c r="T150" i="26" s="1"/>
  <c r="R150" i="26"/>
  <c r="W63" i="75"/>
  <c r="T147" i="26" s="1"/>
  <c r="R147" i="26"/>
  <c r="W64" i="75"/>
  <c r="T148" i="26" s="1"/>
  <c r="R148" i="26"/>
  <c r="W67" i="75"/>
  <c r="T151" i="26" s="1"/>
  <c r="R151" i="26"/>
  <c r="W54" i="75"/>
  <c r="T143" i="26" s="1"/>
  <c r="R143" i="26"/>
  <c r="W56" i="75"/>
  <c r="T145" i="26" s="1"/>
  <c r="R145" i="26"/>
  <c r="W51" i="75"/>
  <c r="T140" i="26" s="1"/>
  <c r="R140" i="26"/>
  <c r="W55" i="75"/>
  <c r="T144" i="26" s="1"/>
  <c r="R144" i="26"/>
  <c r="W53" i="75"/>
  <c r="T142" i="26" s="1"/>
  <c r="R142" i="26"/>
  <c r="W52" i="75"/>
  <c r="T141" i="26" s="1"/>
  <c r="R141" i="26"/>
  <c r="K55" i="75"/>
  <c r="T108" i="26" s="1"/>
  <c r="R108" i="26"/>
  <c r="K52" i="75"/>
  <c r="T105" i="26" s="1"/>
  <c r="R105" i="26"/>
  <c r="K51" i="75"/>
  <c r="T104" i="26" s="1"/>
  <c r="R104" i="26"/>
  <c r="K53" i="75"/>
  <c r="T106" i="26" s="1"/>
  <c r="R106" i="26"/>
  <c r="K56" i="75"/>
  <c r="T109" i="26" s="1"/>
  <c r="R109" i="26"/>
  <c r="K54" i="75"/>
  <c r="T107" i="26" s="1"/>
  <c r="R107" i="26"/>
  <c r="K40" i="75"/>
  <c r="T98" i="26" s="1"/>
  <c r="R98" i="26"/>
  <c r="K44" i="75"/>
  <c r="T102" i="26" s="1"/>
  <c r="R102" i="26"/>
  <c r="K43" i="75"/>
  <c r="T101" i="26" s="1"/>
  <c r="R101" i="26"/>
  <c r="K41" i="75"/>
  <c r="T99" i="26" s="1"/>
  <c r="R99" i="26"/>
  <c r="K42" i="75"/>
  <c r="T100" i="26" s="1"/>
  <c r="R100" i="26"/>
  <c r="K45" i="75"/>
  <c r="T103" i="26" s="1"/>
  <c r="R103" i="26"/>
  <c r="W41" i="75"/>
  <c r="T135" i="26" s="1"/>
  <c r="R135" i="26"/>
  <c r="W45" i="75"/>
  <c r="T139" i="26" s="1"/>
  <c r="R139" i="26"/>
  <c r="W43" i="75"/>
  <c r="T137" i="26" s="1"/>
  <c r="R137" i="26"/>
  <c r="W42" i="75"/>
  <c r="T136" i="26" s="1"/>
  <c r="R136" i="26"/>
  <c r="W40" i="75"/>
  <c r="T134" i="26" s="1"/>
  <c r="R134" i="26"/>
  <c r="W44" i="75"/>
  <c r="T138" i="26" s="1"/>
  <c r="R138" i="26"/>
  <c r="W33" i="75"/>
  <c r="T132" i="26" s="1"/>
  <c r="R132" i="26"/>
  <c r="W30" i="75"/>
  <c r="T129" i="26" s="1"/>
  <c r="R129" i="26"/>
  <c r="W31" i="75"/>
  <c r="T130" i="26" s="1"/>
  <c r="R130" i="26"/>
  <c r="W34" i="75"/>
  <c r="T133" i="26" s="1"/>
  <c r="R133" i="26"/>
  <c r="W29" i="75"/>
  <c r="T128" i="26" s="1"/>
  <c r="R128" i="26"/>
  <c r="W32" i="75"/>
  <c r="T131" i="26" s="1"/>
  <c r="R131" i="26"/>
  <c r="W18" i="75"/>
  <c r="T122" i="26" s="1"/>
  <c r="R122" i="26"/>
  <c r="W22" i="75"/>
  <c r="T126" i="26" s="1"/>
  <c r="R126" i="26"/>
  <c r="W19" i="75"/>
  <c r="T123" i="26" s="1"/>
  <c r="R123" i="26"/>
  <c r="W21" i="75"/>
  <c r="T125" i="26" s="1"/>
  <c r="R125" i="26"/>
  <c r="W20" i="75"/>
  <c r="T124" i="26" s="1"/>
  <c r="R124" i="26"/>
  <c r="W23" i="75"/>
  <c r="T127" i="26" s="1"/>
  <c r="R127" i="26"/>
  <c r="W9" i="75"/>
  <c r="T118" i="26" s="1"/>
  <c r="R118" i="26"/>
  <c r="W12" i="75"/>
  <c r="T121" i="26" s="1"/>
  <c r="R121" i="26"/>
  <c r="W10" i="75"/>
  <c r="T119" i="26" s="1"/>
  <c r="R119" i="26"/>
  <c r="W7" i="75"/>
  <c r="T116" i="26" s="1"/>
  <c r="R116" i="26"/>
  <c r="W11" i="75"/>
  <c r="T120" i="26" s="1"/>
  <c r="R120" i="26"/>
  <c r="W8" i="75"/>
  <c r="T117" i="26" s="1"/>
  <c r="R117" i="26"/>
  <c r="K77" i="21"/>
  <c r="T42" i="26" s="1"/>
  <c r="R42" i="26"/>
  <c r="K74" i="21"/>
  <c r="T39" i="26" s="1"/>
  <c r="R39" i="26"/>
  <c r="K75" i="21"/>
  <c r="T40" i="26" s="1"/>
  <c r="R40" i="26"/>
  <c r="K78" i="21"/>
  <c r="T43" i="26" s="1"/>
  <c r="R43" i="26"/>
  <c r="K73" i="21"/>
  <c r="T38" i="26" s="1"/>
  <c r="R38" i="26"/>
  <c r="K76" i="21"/>
  <c r="T41" i="26" s="1"/>
  <c r="R41" i="26"/>
  <c r="W65" i="21"/>
  <c r="T77" i="26" s="1"/>
  <c r="R77" i="26"/>
  <c r="W64" i="21"/>
  <c r="T76" i="26" s="1"/>
  <c r="R76" i="26"/>
  <c r="W62" i="21"/>
  <c r="T74" i="26" s="1"/>
  <c r="R74" i="26"/>
  <c r="W66" i="21"/>
  <c r="T78" i="26" s="1"/>
  <c r="R78" i="26"/>
  <c r="W67" i="21"/>
  <c r="T79" i="26" s="1"/>
  <c r="R79" i="26"/>
  <c r="W63" i="21"/>
  <c r="T75" i="26" s="1"/>
  <c r="R75" i="26"/>
  <c r="K62" i="21"/>
  <c r="T32" i="26" s="1"/>
  <c r="R32" i="26"/>
  <c r="K66" i="21"/>
  <c r="T36" i="26" s="1"/>
  <c r="R36" i="26"/>
  <c r="K65" i="21"/>
  <c r="T35" i="26" s="1"/>
  <c r="R35" i="26"/>
  <c r="K63" i="21"/>
  <c r="T33" i="26" s="1"/>
  <c r="R33" i="26"/>
  <c r="K64" i="21"/>
  <c r="T34" i="26" s="1"/>
  <c r="R34" i="26"/>
  <c r="K67" i="21"/>
  <c r="T37" i="26" s="1"/>
  <c r="R37" i="26"/>
  <c r="W52" i="21"/>
  <c r="T69" i="26" s="1"/>
  <c r="R69" i="26"/>
  <c r="W53" i="21"/>
  <c r="T70" i="26" s="1"/>
  <c r="R70" i="26"/>
  <c r="W56" i="21"/>
  <c r="T73" i="26" s="1"/>
  <c r="R73" i="26"/>
  <c r="W54" i="21"/>
  <c r="T71" i="26" s="1"/>
  <c r="R71" i="26"/>
  <c r="W51" i="21"/>
  <c r="T68" i="26" s="1"/>
  <c r="R68" i="26"/>
  <c r="W55" i="21"/>
  <c r="T72" i="26" s="1"/>
  <c r="R72" i="26"/>
  <c r="K53" i="21"/>
  <c r="T28" i="26" s="1"/>
  <c r="R28" i="26"/>
  <c r="K54" i="21"/>
  <c r="T29" i="26" s="1"/>
  <c r="R29" i="26"/>
  <c r="K51" i="21"/>
  <c r="T26" i="26" s="1"/>
  <c r="R26" i="26"/>
  <c r="K55" i="21"/>
  <c r="T30" i="26" s="1"/>
  <c r="R30" i="26"/>
  <c r="K56" i="21"/>
  <c r="T31" i="26" s="1"/>
  <c r="R31" i="26"/>
  <c r="K52" i="21"/>
  <c r="T27" i="26" s="1"/>
  <c r="R27" i="26"/>
  <c r="K41" i="21"/>
  <c r="T21" i="26" s="1"/>
  <c r="R21" i="26"/>
  <c r="K45" i="21"/>
  <c r="T25" i="26" s="1"/>
  <c r="R25" i="26"/>
  <c r="K43" i="21"/>
  <c r="T23" i="26" s="1"/>
  <c r="R23" i="26"/>
  <c r="K42" i="21"/>
  <c r="T22" i="26" s="1"/>
  <c r="R22" i="26"/>
  <c r="K40" i="21"/>
  <c r="T20" i="26" s="1"/>
  <c r="R20" i="26"/>
  <c r="K44" i="21"/>
  <c r="T24" i="26" s="1"/>
  <c r="R24" i="26"/>
  <c r="W40" i="21"/>
  <c r="T62" i="26" s="1"/>
  <c r="R62" i="26"/>
  <c r="W44" i="21"/>
  <c r="T66" i="26" s="1"/>
  <c r="R66" i="26"/>
  <c r="W41" i="21"/>
  <c r="T63" i="26" s="1"/>
  <c r="R63" i="26"/>
  <c r="W42" i="21"/>
  <c r="T64" i="26" s="1"/>
  <c r="R64" i="26"/>
  <c r="W45" i="21"/>
  <c r="T67" i="26" s="1"/>
  <c r="R67" i="26"/>
  <c r="W43" i="21"/>
  <c r="T65" i="26" s="1"/>
  <c r="R65" i="26"/>
  <c r="W32" i="21"/>
  <c r="T59" i="26" s="1"/>
  <c r="R59" i="26"/>
  <c r="W29" i="21"/>
  <c r="T56" i="26" s="1"/>
  <c r="R56" i="26"/>
  <c r="W30" i="21"/>
  <c r="T57" i="26" s="1"/>
  <c r="R57" i="26"/>
  <c r="W33" i="21"/>
  <c r="T60" i="26" s="1"/>
  <c r="R60" i="26"/>
  <c r="W31" i="21"/>
  <c r="T58" i="26" s="1"/>
  <c r="R58" i="26"/>
  <c r="W34" i="21"/>
  <c r="T61" i="26" s="1"/>
  <c r="R61" i="26"/>
  <c r="W21" i="21"/>
  <c r="T53" i="26" s="1"/>
  <c r="R53" i="26"/>
  <c r="W23" i="21"/>
  <c r="T55" i="26" s="1"/>
  <c r="R55" i="26"/>
  <c r="W18" i="21"/>
  <c r="T50" i="26" s="1"/>
  <c r="R50" i="26"/>
  <c r="W22" i="21"/>
  <c r="T54" i="26" s="1"/>
  <c r="R54" i="26"/>
  <c r="W20" i="21"/>
  <c r="T52" i="26" s="1"/>
  <c r="R52" i="26"/>
  <c r="W19" i="21"/>
  <c r="T51" i="26" s="1"/>
  <c r="R51" i="26"/>
  <c r="W9" i="21"/>
  <c r="T46" i="26" s="1"/>
  <c r="R46" i="26"/>
  <c r="W12" i="21"/>
  <c r="T49" i="26" s="1"/>
  <c r="R49" i="26"/>
  <c r="W8" i="21"/>
  <c r="T45" i="26" s="1"/>
  <c r="R45" i="26"/>
  <c r="W10" i="21"/>
  <c r="T47" i="26" s="1"/>
  <c r="R47" i="26"/>
  <c r="W7" i="21"/>
  <c r="T44" i="26" s="1"/>
  <c r="R44" i="26"/>
  <c r="W11" i="21"/>
  <c r="T48" i="26" s="1"/>
  <c r="R48" i="26"/>
  <c r="A10" i="77"/>
  <c r="J155" i="26" s="1"/>
  <c r="A8" i="77"/>
  <c r="J153" i="26" s="1"/>
  <c r="A7" i="77"/>
  <c r="J152" i="26" s="1"/>
  <c r="A9" i="77"/>
  <c r="J154" i="26" s="1"/>
  <c r="V62" i="75"/>
  <c r="S146" i="26" s="1"/>
  <c r="V63" i="75"/>
  <c r="S147" i="26" s="1"/>
  <c r="V64" i="75"/>
  <c r="S148" i="26" s="1"/>
  <c r="V65" i="75"/>
  <c r="S149" i="26" s="1"/>
  <c r="V66" i="75"/>
  <c r="S150" i="26" s="1"/>
  <c r="V67" i="75"/>
  <c r="S151" i="26" s="1"/>
  <c r="V51" i="75"/>
  <c r="S140" i="26" s="1"/>
  <c r="V52" i="75"/>
  <c r="S141" i="26" s="1"/>
  <c r="V53" i="75"/>
  <c r="S142" i="26" s="1"/>
  <c r="V54" i="75"/>
  <c r="S143" i="26" s="1"/>
  <c r="V55" i="75"/>
  <c r="S144" i="26" s="1"/>
  <c r="V56" i="75"/>
  <c r="S145" i="26" s="1"/>
  <c r="V40" i="75"/>
  <c r="S134" i="26" s="1"/>
  <c r="V41" i="75"/>
  <c r="S135" i="26" s="1"/>
  <c r="V42" i="75"/>
  <c r="S136" i="26" s="1"/>
  <c r="V43" i="75"/>
  <c r="S137" i="26" s="1"/>
  <c r="V44" i="75"/>
  <c r="S138" i="26" s="1"/>
  <c r="V45" i="75"/>
  <c r="S139" i="26" s="1"/>
  <c r="V29" i="75"/>
  <c r="S128" i="26" s="1"/>
  <c r="V30" i="75"/>
  <c r="S129" i="26" s="1"/>
  <c r="V31" i="75"/>
  <c r="S130" i="26" s="1"/>
  <c r="V32" i="75"/>
  <c r="S131" i="26" s="1"/>
  <c r="V33" i="75"/>
  <c r="S132" i="26" s="1"/>
  <c r="V34" i="75"/>
  <c r="S133" i="26" s="1"/>
  <c r="V18" i="75"/>
  <c r="S122" i="26" s="1"/>
  <c r="V19" i="75"/>
  <c r="S123" i="26" s="1"/>
  <c r="V20" i="75"/>
  <c r="S124" i="26" s="1"/>
  <c r="V22" i="75"/>
  <c r="S126" i="26" s="1"/>
  <c r="V23" i="75"/>
  <c r="S127" i="26" s="1"/>
  <c r="V21" i="75"/>
  <c r="S125" i="26" s="1"/>
  <c r="V7" i="75"/>
  <c r="S116" i="26" s="1"/>
  <c r="V8" i="75"/>
  <c r="S117" i="26" s="1"/>
  <c r="V9" i="75"/>
  <c r="S118" i="26" s="1"/>
  <c r="V10" i="75"/>
  <c r="S119" i="26" s="1"/>
  <c r="V11" i="75"/>
  <c r="S120" i="26" s="1"/>
  <c r="V12" i="75"/>
  <c r="S121" i="26" s="1"/>
  <c r="J62" i="75"/>
  <c r="S110" i="26" s="1"/>
  <c r="J63" i="75"/>
  <c r="S111" i="26" s="1"/>
  <c r="J64" i="75"/>
  <c r="S112" i="26" s="1"/>
  <c r="J65" i="75"/>
  <c r="S113" i="26" s="1"/>
  <c r="J66" i="75"/>
  <c r="S114" i="26" s="1"/>
  <c r="J67" i="75"/>
  <c r="S115" i="26" s="1"/>
  <c r="J51" i="75"/>
  <c r="S104" i="26" s="1"/>
  <c r="J52" i="75"/>
  <c r="S105" i="26" s="1"/>
  <c r="J53" i="75"/>
  <c r="S106" i="26" s="1"/>
  <c r="J54" i="75"/>
  <c r="S107" i="26" s="1"/>
  <c r="J55" i="75"/>
  <c r="S108" i="26" s="1"/>
  <c r="J56" i="75"/>
  <c r="S109" i="26" s="1"/>
  <c r="J40" i="75"/>
  <c r="S98" i="26" s="1"/>
  <c r="J41" i="75"/>
  <c r="S99" i="26" s="1"/>
  <c r="J42" i="75"/>
  <c r="S100" i="26" s="1"/>
  <c r="J43" i="75"/>
  <c r="S101" i="26" s="1"/>
  <c r="J44" i="75"/>
  <c r="S102" i="26" s="1"/>
  <c r="J45" i="75"/>
  <c r="S103" i="26" s="1"/>
  <c r="V62" i="21"/>
  <c r="S74" i="26" s="1"/>
  <c r="V63" i="21"/>
  <c r="S75" i="26" s="1"/>
  <c r="V64" i="21"/>
  <c r="S76" i="26" s="1"/>
  <c r="V65" i="21"/>
  <c r="S77" i="26" s="1"/>
  <c r="V66" i="21"/>
  <c r="S78" i="26" s="1"/>
  <c r="V67" i="21"/>
  <c r="S79" i="26" s="1"/>
  <c r="V51" i="21"/>
  <c r="S68" i="26" s="1"/>
  <c r="V52" i="21"/>
  <c r="S69" i="26" s="1"/>
  <c r="V53" i="21"/>
  <c r="S70" i="26" s="1"/>
  <c r="V54" i="21"/>
  <c r="S71" i="26" s="1"/>
  <c r="V55" i="21"/>
  <c r="S72" i="26" s="1"/>
  <c r="V56" i="21"/>
  <c r="S73" i="26" s="1"/>
  <c r="V40" i="21"/>
  <c r="S62" i="26" s="1"/>
  <c r="V41" i="21"/>
  <c r="S63" i="26" s="1"/>
  <c r="V42" i="21"/>
  <c r="S64" i="26" s="1"/>
  <c r="V43" i="21"/>
  <c r="S65" i="26" s="1"/>
  <c r="V44" i="21"/>
  <c r="S66" i="26" s="1"/>
  <c r="V45" i="21"/>
  <c r="S67" i="26" s="1"/>
  <c r="V29" i="21"/>
  <c r="S56" i="26" s="1"/>
  <c r="V30" i="21"/>
  <c r="S57" i="26" s="1"/>
  <c r="V31" i="21"/>
  <c r="S58" i="26" s="1"/>
  <c r="V32" i="21"/>
  <c r="S59" i="26" s="1"/>
  <c r="V33" i="21"/>
  <c r="S60" i="26" s="1"/>
  <c r="V34" i="21"/>
  <c r="S61" i="26" s="1"/>
  <c r="V18" i="21"/>
  <c r="S50" i="26" s="1"/>
  <c r="V19" i="21"/>
  <c r="S51" i="26" s="1"/>
  <c r="V20" i="21"/>
  <c r="S52" i="26" s="1"/>
  <c r="V21" i="21"/>
  <c r="S53" i="26" s="1"/>
  <c r="V22" i="21"/>
  <c r="S54" i="26" s="1"/>
  <c r="V23" i="21"/>
  <c r="S55" i="26" s="1"/>
  <c r="V7" i="21"/>
  <c r="S44" i="26" s="1"/>
  <c r="V8" i="21"/>
  <c r="S45" i="26" s="1"/>
  <c r="V9" i="21"/>
  <c r="S46" i="26" s="1"/>
  <c r="V10" i="21"/>
  <c r="S47" i="26" s="1"/>
  <c r="V11" i="21"/>
  <c r="S48" i="26" s="1"/>
  <c r="V12" i="21"/>
  <c r="S49" i="26" s="1"/>
  <c r="J73" i="21"/>
  <c r="S38" i="26" s="1"/>
  <c r="J74" i="21"/>
  <c r="S39" i="26" s="1"/>
  <c r="J75" i="21"/>
  <c r="S40" i="26" s="1"/>
  <c r="J76" i="21"/>
  <c r="S41" i="26" s="1"/>
  <c r="J77" i="21"/>
  <c r="S42" i="26" s="1"/>
  <c r="J78" i="21"/>
  <c r="S43" i="26" s="1"/>
  <c r="J62" i="21"/>
  <c r="S32" i="26" s="1"/>
  <c r="J63" i="21"/>
  <c r="S33" i="26" s="1"/>
  <c r="J64" i="21"/>
  <c r="S34" i="26" s="1"/>
  <c r="J65" i="21"/>
  <c r="S35" i="26" s="1"/>
  <c r="J66" i="21"/>
  <c r="S36" i="26" s="1"/>
  <c r="J67" i="21"/>
  <c r="S37" i="26" s="1"/>
  <c r="J51" i="21"/>
  <c r="S26" i="26" s="1"/>
  <c r="J52" i="21"/>
  <c r="S27" i="26" s="1"/>
  <c r="J53" i="21"/>
  <c r="S28" i="26" s="1"/>
  <c r="J54" i="21"/>
  <c r="S29" i="26" s="1"/>
  <c r="J55" i="21"/>
  <c r="S30" i="26" s="1"/>
  <c r="J56" i="21"/>
  <c r="S31" i="26" s="1"/>
  <c r="J40" i="21"/>
  <c r="S20" i="26" s="1"/>
  <c r="J41" i="21"/>
  <c r="S21" i="26" s="1"/>
  <c r="J42" i="21"/>
  <c r="S22" i="26" s="1"/>
  <c r="J43" i="21"/>
  <c r="S23" i="26" s="1"/>
  <c r="J44" i="21"/>
  <c r="S24" i="26" s="1"/>
  <c r="J45" i="21"/>
  <c r="S25" i="26" s="1"/>
  <c r="J7" i="77"/>
  <c r="S152" i="26" s="1"/>
  <c r="J8" i="77"/>
  <c r="S153" i="26" s="1"/>
  <c r="J9" i="77"/>
  <c r="S154" i="26" s="1"/>
  <c r="J10" i="77"/>
  <c r="S155" i="26" s="1"/>
  <c r="J11" i="77"/>
  <c r="S156" i="26" s="1"/>
  <c r="J12" i="77"/>
  <c r="S157" i="26" s="1"/>
  <c r="A11" i="77"/>
  <c r="J156" i="26" s="1"/>
  <c r="I34" i="75" l="1"/>
  <c r="A34" i="75"/>
  <c r="J97" i="26" s="1"/>
  <c r="I33" i="75"/>
  <c r="I32" i="75"/>
  <c r="I31" i="75"/>
  <c r="I30" i="75"/>
  <c r="I29" i="75"/>
  <c r="I23" i="75"/>
  <c r="A23" i="75"/>
  <c r="J91" i="26" s="1"/>
  <c r="I22" i="75"/>
  <c r="I21" i="75"/>
  <c r="I20" i="75"/>
  <c r="I19" i="75"/>
  <c r="I18" i="75"/>
  <c r="I12" i="75"/>
  <c r="A12" i="75"/>
  <c r="I11" i="75"/>
  <c r="I10" i="75"/>
  <c r="I9" i="75"/>
  <c r="I8" i="75"/>
  <c r="I7" i="75"/>
  <c r="K33" i="75" l="1"/>
  <c r="T96" i="26" s="1"/>
  <c r="R96" i="26"/>
  <c r="K30" i="75"/>
  <c r="T93" i="26" s="1"/>
  <c r="R93" i="26"/>
  <c r="K32" i="75"/>
  <c r="T95" i="26" s="1"/>
  <c r="R95" i="26"/>
  <c r="K29" i="75"/>
  <c r="T92" i="26" s="1"/>
  <c r="R92" i="26"/>
  <c r="K31" i="75"/>
  <c r="T94" i="26" s="1"/>
  <c r="R94" i="26"/>
  <c r="K34" i="75"/>
  <c r="T97" i="26" s="1"/>
  <c r="R97" i="26"/>
  <c r="K20" i="75"/>
  <c r="T88" i="26" s="1"/>
  <c r="R88" i="26"/>
  <c r="K23" i="75"/>
  <c r="T91" i="26" s="1"/>
  <c r="R91" i="26"/>
  <c r="K18" i="75"/>
  <c r="T86" i="26" s="1"/>
  <c r="R86" i="26"/>
  <c r="K22" i="75"/>
  <c r="T90" i="26" s="1"/>
  <c r="R90" i="26"/>
  <c r="K21" i="75"/>
  <c r="T89" i="26" s="1"/>
  <c r="R89" i="26"/>
  <c r="K19" i="75"/>
  <c r="T87" i="26" s="1"/>
  <c r="R87" i="26"/>
  <c r="K9" i="75"/>
  <c r="T82" i="26" s="1"/>
  <c r="R82" i="26"/>
  <c r="K12" i="75"/>
  <c r="T85" i="26" s="1"/>
  <c r="R85" i="26"/>
  <c r="K10" i="75"/>
  <c r="T83" i="26" s="1"/>
  <c r="R83" i="26"/>
  <c r="K7" i="75"/>
  <c r="T80" i="26" s="1"/>
  <c r="R80" i="26"/>
  <c r="K11" i="75"/>
  <c r="T84" i="26" s="1"/>
  <c r="R84" i="26"/>
  <c r="K8" i="75"/>
  <c r="T81" i="26" s="1"/>
  <c r="R81" i="26"/>
  <c r="A32" i="75"/>
  <c r="J95" i="26" s="1"/>
  <c r="J85" i="26"/>
  <c r="M32" i="75"/>
  <c r="J131" i="26" s="1"/>
  <c r="M21" i="75"/>
  <c r="J125" i="26" s="1"/>
  <c r="M19" i="75"/>
  <c r="J123" i="26" s="1"/>
  <c r="A65" i="75"/>
  <c r="J113" i="26" s="1"/>
  <c r="A63" i="75"/>
  <c r="J111" i="26" s="1"/>
  <c r="A52" i="75"/>
  <c r="J105" i="26" s="1"/>
  <c r="A43" i="75"/>
  <c r="J101" i="26" s="1"/>
  <c r="A41" i="75"/>
  <c r="J99" i="26" s="1"/>
  <c r="M65" i="75"/>
  <c r="J149" i="26" s="1"/>
  <c r="M63" i="75"/>
  <c r="J147" i="26" s="1"/>
  <c r="M54" i="75"/>
  <c r="J143" i="26" s="1"/>
  <c r="M52" i="75"/>
  <c r="J141" i="26" s="1"/>
  <c r="M43" i="75"/>
  <c r="J137" i="26" s="1"/>
  <c r="M41" i="75"/>
  <c r="J135" i="26" s="1"/>
  <c r="M30" i="75"/>
  <c r="J129" i="26" s="1"/>
  <c r="M10" i="75"/>
  <c r="J119" i="26" s="1"/>
  <c r="M8" i="75"/>
  <c r="J117" i="26" s="1"/>
  <c r="A54" i="75"/>
  <c r="J107" i="26" s="1"/>
  <c r="M66" i="75"/>
  <c r="J150" i="26" s="1"/>
  <c r="M64" i="75"/>
  <c r="J148" i="26" s="1"/>
  <c r="M62" i="75"/>
  <c r="J146" i="26" s="1"/>
  <c r="M55" i="75"/>
  <c r="J144" i="26" s="1"/>
  <c r="M53" i="75"/>
  <c r="J142" i="26" s="1"/>
  <c r="M51" i="75"/>
  <c r="J140" i="26" s="1"/>
  <c r="M44" i="75"/>
  <c r="J138" i="26" s="1"/>
  <c r="M42" i="75"/>
  <c r="J136" i="26" s="1"/>
  <c r="M40" i="75"/>
  <c r="J134" i="26" s="1"/>
  <c r="M33" i="75"/>
  <c r="J132" i="26" s="1"/>
  <c r="M31" i="75"/>
  <c r="J130" i="26" s="1"/>
  <c r="M29" i="75"/>
  <c r="J128" i="26" s="1"/>
  <c r="M22" i="75"/>
  <c r="J126" i="26" s="1"/>
  <c r="M20" i="75"/>
  <c r="J124" i="26" s="1"/>
  <c r="M18" i="75"/>
  <c r="J122" i="26" s="1"/>
  <c r="M11" i="75"/>
  <c r="J120" i="26" s="1"/>
  <c r="M9" i="75"/>
  <c r="J118" i="26" s="1"/>
  <c r="M7" i="75"/>
  <c r="J116" i="26" s="1"/>
  <c r="A66" i="75"/>
  <c r="J114" i="26" s="1"/>
  <c r="A64" i="75"/>
  <c r="J112" i="26" s="1"/>
  <c r="A62" i="75"/>
  <c r="J110" i="26" s="1"/>
  <c r="A55" i="75"/>
  <c r="J108" i="26" s="1"/>
  <c r="A53" i="75"/>
  <c r="J106" i="26" s="1"/>
  <c r="A51" i="75"/>
  <c r="J104" i="26" s="1"/>
  <c r="A44" i="75"/>
  <c r="J102" i="26" s="1"/>
  <c r="A42" i="75"/>
  <c r="J100" i="26" s="1"/>
  <c r="A40" i="75"/>
  <c r="J98" i="26" s="1"/>
  <c r="A9" i="75"/>
  <c r="J82" i="26" s="1"/>
  <c r="A18" i="75"/>
  <c r="J86" i="26" s="1"/>
  <c r="A20" i="75"/>
  <c r="J88" i="26" s="1"/>
  <c r="A22" i="75"/>
  <c r="J90" i="26" s="1"/>
  <c r="A29" i="75"/>
  <c r="J92" i="26" s="1"/>
  <c r="A31" i="75"/>
  <c r="J94" i="26" s="1"/>
  <c r="A33" i="75"/>
  <c r="J96" i="26" s="1"/>
  <c r="J7" i="75"/>
  <c r="S80" i="26" s="1"/>
  <c r="J9" i="75"/>
  <c r="S82" i="26" s="1"/>
  <c r="J11" i="75"/>
  <c r="S84" i="26" s="1"/>
  <c r="J18" i="75"/>
  <c r="S86" i="26" s="1"/>
  <c r="J20" i="75"/>
  <c r="S88" i="26" s="1"/>
  <c r="J22" i="75"/>
  <c r="S90" i="26" s="1"/>
  <c r="J29" i="75"/>
  <c r="S92" i="26" s="1"/>
  <c r="J31" i="75"/>
  <c r="S94" i="26" s="1"/>
  <c r="J33" i="75"/>
  <c r="S96" i="26" s="1"/>
  <c r="A7" i="75"/>
  <c r="J80" i="26" s="1"/>
  <c r="A11" i="75"/>
  <c r="J84" i="26" s="1"/>
  <c r="A8" i="75"/>
  <c r="J81" i="26" s="1"/>
  <c r="A10" i="75"/>
  <c r="J83" i="26" s="1"/>
  <c r="A19" i="75"/>
  <c r="J87" i="26" s="1"/>
  <c r="A30" i="75"/>
  <c r="J93" i="26" s="1"/>
  <c r="J8" i="75"/>
  <c r="S81" i="26" s="1"/>
  <c r="J10" i="75"/>
  <c r="S83" i="26" s="1"/>
  <c r="J12" i="75"/>
  <c r="S85" i="26" s="1"/>
  <c r="J19" i="75"/>
  <c r="S87" i="26" s="1"/>
  <c r="J21" i="75"/>
  <c r="S89" i="26" s="1"/>
  <c r="J23" i="75"/>
  <c r="S91" i="26" s="1"/>
  <c r="J30" i="75"/>
  <c r="S93" i="26" s="1"/>
  <c r="J32" i="75"/>
  <c r="S95" i="26" s="1"/>
  <c r="J34" i="75"/>
  <c r="S97" i="26" s="1"/>
  <c r="A21" i="75"/>
  <c r="J89" i="26" s="1"/>
  <c r="I34" i="21"/>
  <c r="A34" i="21"/>
  <c r="J19" i="26" s="1"/>
  <c r="I33" i="21"/>
  <c r="I32" i="21"/>
  <c r="I31" i="21"/>
  <c r="I30" i="21"/>
  <c r="I29" i="21"/>
  <c r="A23" i="21"/>
  <c r="J13" i="26" s="1"/>
  <c r="A12" i="21"/>
  <c r="I23" i="21"/>
  <c r="I22" i="21"/>
  <c r="I21" i="21"/>
  <c r="I20" i="21"/>
  <c r="I19" i="21"/>
  <c r="I18" i="21"/>
  <c r="K32" i="21" l="1"/>
  <c r="T17" i="26" s="1"/>
  <c r="R17" i="26"/>
  <c r="K31" i="21"/>
  <c r="T16" i="26" s="1"/>
  <c r="R16" i="26"/>
  <c r="K29" i="21"/>
  <c r="T14" i="26" s="1"/>
  <c r="R14" i="26"/>
  <c r="K33" i="21"/>
  <c r="T18" i="26" s="1"/>
  <c r="R18" i="26"/>
  <c r="K34" i="21"/>
  <c r="T19" i="26" s="1"/>
  <c r="R19" i="26"/>
  <c r="K30" i="21"/>
  <c r="T15" i="26" s="1"/>
  <c r="R15" i="26"/>
  <c r="J20" i="21"/>
  <c r="S10" i="26" s="1"/>
  <c r="R10" i="26"/>
  <c r="J21" i="21"/>
  <c r="S11" i="26" s="1"/>
  <c r="R11" i="26"/>
  <c r="J18" i="21"/>
  <c r="S8" i="26" s="1"/>
  <c r="R8" i="26"/>
  <c r="J22" i="21"/>
  <c r="S12" i="26" s="1"/>
  <c r="R12" i="26"/>
  <c r="K19" i="21"/>
  <c r="T9" i="26" s="1"/>
  <c r="R9" i="26"/>
  <c r="K23" i="21"/>
  <c r="T13" i="26" s="1"/>
  <c r="R13" i="26"/>
  <c r="J23" i="21"/>
  <c r="S13" i="26" s="1"/>
  <c r="K18" i="21"/>
  <c r="T8" i="26" s="1"/>
  <c r="K21" i="21"/>
  <c r="T11" i="26" s="1"/>
  <c r="M66" i="21"/>
  <c r="J78" i="26" s="1"/>
  <c r="M55" i="21"/>
  <c r="J72" i="26" s="1"/>
  <c r="M53" i="21"/>
  <c r="J70" i="26" s="1"/>
  <c r="M44" i="21"/>
  <c r="J66" i="26" s="1"/>
  <c r="M40" i="21"/>
  <c r="J62" i="26" s="1"/>
  <c r="M31" i="21"/>
  <c r="J58" i="26" s="1"/>
  <c r="M20" i="21"/>
  <c r="J52" i="26" s="1"/>
  <c r="M9" i="21"/>
  <c r="J46" i="26" s="1"/>
  <c r="M65" i="21"/>
  <c r="J77" i="26" s="1"/>
  <c r="M63" i="21"/>
  <c r="J75" i="26" s="1"/>
  <c r="M54" i="21"/>
  <c r="J71" i="26" s="1"/>
  <c r="M52" i="21"/>
  <c r="J69" i="26" s="1"/>
  <c r="M43" i="21"/>
  <c r="J65" i="26" s="1"/>
  <c r="M41" i="21"/>
  <c r="J63" i="26" s="1"/>
  <c r="M32" i="21"/>
  <c r="J59" i="26" s="1"/>
  <c r="M30" i="21"/>
  <c r="J57" i="26" s="1"/>
  <c r="M21" i="21"/>
  <c r="J53" i="26" s="1"/>
  <c r="M19" i="21"/>
  <c r="J51" i="26" s="1"/>
  <c r="M10" i="21"/>
  <c r="J47" i="26" s="1"/>
  <c r="M8" i="21"/>
  <c r="J45" i="26" s="1"/>
  <c r="M64" i="21"/>
  <c r="J76" i="26" s="1"/>
  <c r="M51" i="21"/>
  <c r="J68" i="26" s="1"/>
  <c r="M42" i="21"/>
  <c r="J64" i="26" s="1"/>
  <c r="M33" i="21"/>
  <c r="J60" i="26" s="1"/>
  <c r="M22" i="21"/>
  <c r="J54" i="26" s="1"/>
  <c r="M18" i="21"/>
  <c r="J50" i="26" s="1"/>
  <c r="M7" i="21"/>
  <c r="J44" i="26" s="1"/>
  <c r="M62" i="21"/>
  <c r="J74" i="26" s="1"/>
  <c r="M29" i="21"/>
  <c r="J56" i="26" s="1"/>
  <c r="M11" i="21"/>
  <c r="J48" i="26" s="1"/>
  <c r="K20" i="21"/>
  <c r="T10" i="26" s="1"/>
  <c r="J19" i="21"/>
  <c r="S9" i="26" s="1"/>
  <c r="K22" i="21"/>
  <c r="T12" i="26" s="1"/>
  <c r="J29" i="21"/>
  <c r="S14" i="26" s="1"/>
  <c r="A19" i="21"/>
  <c r="J9" i="26" s="1"/>
  <c r="A76" i="21"/>
  <c r="J41" i="26" s="1"/>
  <c r="A54" i="21"/>
  <c r="J29" i="26" s="1"/>
  <c r="A43" i="21"/>
  <c r="J23" i="26" s="1"/>
  <c r="A75" i="21"/>
  <c r="J40" i="26" s="1"/>
  <c r="A66" i="21"/>
  <c r="J36" i="26" s="1"/>
  <c r="A55" i="21"/>
  <c r="J30" i="26" s="1"/>
  <c r="A51" i="21"/>
  <c r="J26" i="26" s="1"/>
  <c r="A74" i="21"/>
  <c r="J39" i="26" s="1"/>
  <c r="A65" i="21"/>
  <c r="J35" i="26" s="1"/>
  <c r="A63" i="21"/>
  <c r="J33" i="26" s="1"/>
  <c r="A52" i="21"/>
  <c r="J27" i="26" s="1"/>
  <c r="A41" i="21"/>
  <c r="J21" i="26" s="1"/>
  <c r="A77" i="21"/>
  <c r="J42" i="26" s="1"/>
  <c r="A73" i="21"/>
  <c r="J38" i="26" s="1"/>
  <c r="A64" i="21"/>
  <c r="J34" i="26" s="1"/>
  <c r="A62" i="21"/>
  <c r="J32" i="26" s="1"/>
  <c r="A53" i="21"/>
  <c r="J28" i="26" s="1"/>
  <c r="A44" i="21"/>
  <c r="J24" i="26" s="1"/>
  <c r="A42" i="21"/>
  <c r="J22" i="26" s="1"/>
  <c r="A40" i="21"/>
  <c r="J20" i="26" s="1"/>
  <c r="A31" i="21"/>
  <c r="J16" i="26" s="1"/>
  <c r="A32" i="21"/>
  <c r="J17" i="26" s="1"/>
  <c r="A33" i="21"/>
  <c r="J18" i="26" s="1"/>
  <c r="A29" i="21"/>
  <c r="J14" i="26" s="1"/>
  <c r="A30" i="21"/>
  <c r="J15" i="26" s="1"/>
  <c r="J31" i="21"/>
  <c r="S16" i="26" s="1"/>
  <c r="J33" i="21"/>
  <c r="S18" i="26" s="1"/>
  <c r="J30" i="21"/>
  <c r="S15" i="26" s="1"/>
  <c r="J32" i="21"/>
  <c r="S17" i="26" s="1"/>
  <c r="J34" i="21"/>
  <c r="S19" i="26" s="1"/>
  <c r="A22" i="21"/>
  <c r="J12" i="26" s="1"/>
  <c r="A18" i="21"/>
  <c r="J8" i="26" s="1"/>
  <c r="A20" i="21"/>
  <c r="J10" i="26" s="1"/>
  <c r="A21" i="21"/>
  <c r="J11" i="26" s="1"/>
  <c r="A11" i="21" l="1"/>
  <c r="A7" i="21"/>
  <c r="A8" i="21"/>
  <c r="A9" i="21"/>
  <c r="A10" i="21"/>
  <c r="I91" i="26"/>
  <c r="E91" i="26"/>
  <c r="D91" i="26"/>
  <c r="C91" i="26"/>
  <c r="B91" i="26"/>
  <c r="A91" i="26"/>
  <c r="I90" i="26"/>
  <c r="E90" i="26"/>
  <c r="D90" i="26"/>
  <c r="C90" i="26"/>
  <c r="B90" i="26"/>
  <c r="A90" i="26"/>
  <c r="I89" i="26"/>
  <c r="E89" i="26"/>
  <c r="D89" i="26"/>
  <c r="C89" i="26"/>
  <c r="B89" i="26"/>
  <c r="A89" i="26"/>
  <c r="I88" i="26"/>
  <c r="E88" i="26"/>
  <c r="D88" i="26"/>
  <c r="C88" i="26"/>
  <c r="B88" i="26"/>
  <c r="A88" i="26"/>
  <c r="I87" i="26"/>
  <c r="G87" i="26"/>
  <c r="G88" i="26" s="1"/>
  <c r="G89" i="26" s="1"/>
  <c r="G90" i="26" s="1"/>
  <c r="G91" i="26" s="1"/>
  <c r="E87" i="26"/>
  <c r="D87" i="26"/>
  <c r="C87" i="26"/>
  <c r="B87" i="26"/>
  <c r="A87" i="26"/>
  <c r="I86" i="26"/>
  <c r="E86" i="26"/>
  <c r="D86" i="26"/>
  <c r="C86" i="26"/>
  <c r="B86" i="26"/>
  <c r="A86" i="26"/>
  <c r="I157" i="26"/>
  <c r="E157" i="26"/>
  <c r="D157" i="26"/>
  <c r="C157" i="26"/>
  <c r="B157" i="26"/>
  <c r="A157" i="26"/>
  <c r="I156" i="26"/>
  <c r="E156" i="26"/>
  <c r="D156" i="26"/>
  <c r="C156" i="26"/>
  <c r="B156" i="26"/>
  <c r="A156" i="26"/>
  <c r="I155" i="26"/>
  <c r="E155" i="26"/>
  <c r="D155" i="26"/>
  <c r="C155" i="26"/>
  <c r="B155" i="26"/>
  <c r="A155" i="26"/>
  <c r="I154" i="26"/>
  <c r="E154" i="26"/>
  <c r="D154" i="26"/>
  <c r="C154" i="26"/>
  <c r="B154" i="26"/>
  <c r="A154" i="26"/>
  <c r="I153" i="26"/>
  <c r="G153" i="26"/>
  <c r="G154" i="26" s="1"/>
  <c r="G155" i="26" s="1"/>
  <c r="G156" i="26" s="1"/>
  <c r="G157" i="26" s="1"/>
  <c r="E153" i="26"/>
  <c r="D153" i="26"/>
  <c r="C153" i="26"/>
  <c r="B153" i="26"/>
  <c r="A153" i="26"/>
  <c r="I152" i="26"/>
  <c r="E152" i="26"/>
  <c r="D152" i="26"/>
  <c r="C152" i="26"/>
  <c r="B152" i="26"/>
  <c r="A152" i="26"/>
  <c r="I151" i="26"/>
  <c r="E151" i="26"/>
  <c r="D151" i="26"/>
  <c r="C151" i="26"/>
  <c r="B151" i="26"/>
  <c r="A151" i="26"/>
  <c r="I150" i="26"/>
  <c r="E150" i="26"/>
  <c r="D150" i="26"/>
  <c r="C150" i="26"/>
  <c r="B150" i="26"/>
  <c r="A150" i="26"/>
  <c r="I149" i="26"/>
  <c r="E149" i="26"/>
  <c r="D149" i="26"/>
  <c r="C149" i="26"/>
  <c r="B149" i="26"/>
  <c r="A149" i="26"/>
  <c r="I148" i="26"/>
  <c r="E148" i="26"/>
  <c r="D148" i="26"/>
  <c r="C148" i="26"/>
  <c r="B148" i="26"/>
  <c r="A148" i="26"/>
  <c r="I147" i="26"/>
  <c r="G147" i="26"/>
  <c r="G148" i="26" s="1"/>
  <c r="G149" i="26" s="1"/>
  <c r="G150" i="26" s="1"/>
  <c r="G151" i="26" s="1"/>
  <c r="E147" i="26"/>
  <c r="D147" i="26"/>
  <c r="C147" i="26"/>
  <c r="B147" i="26"/>
  <c r="A147" i="26"/>
  <c r="I146" i="26"/>
  <c r="E146" i="26"/>
  <c r="D146" i="26"/>
  <c r="C146" i="26"/>
  <c r="B146" i="26"/>
  <c r="A146" i="26"/>
  <c r="I145" i="26"/>
  <c r="E145" i="26"/>
  <c r="D145" i="26"/>
  <c r="C145" i="26"/>
  <c r="B145" i="26"/>
  <c r="A145" i="26"/>
  <c r="I144" i="26"/>
  <c r="E144" i="26"/>
  <c r="D144" i="26"/>
  <c r="C144" i="26"/>
  <c r="B144" i="26"/>
  <c r="A144" i="26"/>
  <c r="I143" i="26"/>
  <c r="E143" i="26"/>
  <c r="D143" i="26"/>
  <c r="C143" i="26"/>
  <c r="B143" i="26"/>
  <c r="A143" i="26"/>
  <c r="I142" i="26"/>
  <c r="E142" i="26"/>
  <c r="D142" i="26"/>
  <c r="C142" i="26"/>
  <c r="B142" i="26"/>
  <c r="A142" i="26"/>
  <c r="I141" i="26"/>
  <c r="G141" i="26"/>
  <c r="G142" i="26" s="1"/>
  <c r="G143" i="26" s="1"/>
  <c r="G144" i="26" s="1"/>
  <c r="G145" i="26" s="1"/>
  <c r="E141" i="26"/>
  <c r="D141" i="26"/>
  <c r="C141" i="26"/>
  <c r="B141" i="26"/>
  <c r="A141" i="26"/>
  <c r="I140" i="26"/>
  <c r="E140" i="26"/>
  <c r="D140" i="26"/>
  <c r="C140" i="26"/>
  <c r="B140" i="26"/>
  <c r="A140" i="26"/>
  <c r="I139" i="26"/>
  <c r="E139" i="26"/>
  <c r="D139" i="26"/>
  <c r="C139" i="26"/>
  <c r="B139" i="26"/>
  <c r="A139" i="26"/>
  <c r="I138" i="26"/>
  <c r="E138" i="26"/>
  <c r="D138" i="26"/>
  <c r="C138" i="26"/>
  <c r="B138" i="26"/>
  <c r="A138" i="26"/>
  <c r="I137" i="26"/>
  <c r="E137" i="26"/>
  <c r="D137" i="26"/>
  <c r="C137" i="26"/>
  <c r="B137" i="26"/>
  <c r="A137" i="26"/>
  <c r="I136" i="26"/>
  <c r="E136" i="26"/>
  <c r="D136" i="26"/>
  <c r="C136" i="26"/>
  <c r="B136" i="26"/>
  <c r="A136" i="26"/>
  <c r="I135" i="26"/>
  <c r="G135" i="26"/>
  <c r="G136" i="26" s="1"/>
  <c r="G137" i="26" s="1"/>
  <c r="G138" i="26" s="1"/>
  <c r="G139" i="26" s="1"/>
  <c r="E135" i="26"/>
  <c r="D135" i="26"/>
  <c r="C135" i="26"/>
  <c r="B135" i="26"/>
  <c r="A135" i="26"/>
  <c r="I134" i="26"/>
  <c r="E134" i="26"/>
  <c r="D134" i="26"/>
  <c r="C134" i="26"/>
  <c r="B134" i="26"/>
  <c r="A134" i="26"/>
  <c r="I133" i="26"/>
  <c r="E133" i="26"/>
  <c r="D133" i="26"/>
  <c r="C133" i="26"/>
  <c r="B133" i="26"/>
  <c r="A133" i="26"/>
  <c r="I132" i="26"/>
  <c r="E132" i="26"/>
  <c r="D132" i="26"/>
  <c r="C132" i="26"/>
  <c r="B132" i="26"/>
  <c r="A132" i="26"/>
  <c r="I131" i="26"/>
  <c r="E131" i="26"/>
  <c r="D131" i="26"/>
  <c r="C131" i="26"/>
  <c r="B131" i="26"/>
  <c r="A131" i="26"/>
  <c r="I130" i="26"/>
  <c r="E130" i="26"/>
  <c r="D130" i="26"/>
  <c r="C130" i="26"/>
  <c r="B130" i="26"/>
  <c r="A130" i="26"/>
  <c r="I129" i="26"/>
  <c r="G129" i="26"/>
  <c r="G130" i="26" s="1"/>
  <c r="G131" i="26" s="1"/>
  <c r="G132" i="26" s="1"/>
  <c r="G133" i="26" s="1"/>
  <c r="E129" i="26"/>
  <c r="D129" i="26"/>
  <c r="C129" i="26"/>
  <c r="B129" i="26"/>
  <c r="A129" i="26"/>
  <c r="I128" i="26"/>
  <c r="E128" i="26"/>
  <c r="D128" i="26"/>
  <c r="C128" i="26"/>
  <c r="B128" i="26"/>
  <c r="A128" i="26"/>
  <c r="I127" i="26"/>
  <c r="E127" i="26"/>
  <c r="D127" i="26"/>
  <c r="C127" i="26"/>
  <c r="B127" i="26"/>
  <c r="A127" i="26"/>
  <c r="I126" i="26"/>
  <c r="E126" i="26"/>
  <c r="D126" i="26"/>
  <c r="C126" i="26"/>
  <c r="B126" i="26"/>
  <c r="A126" i="26"/>
  <c r="I125" i="26"/>
  <c r="E125" i="26"/>
  <c r="D125" i="26"/>
  <c r="C125" i="26"/>
  <c r="B125" i="26"/>
  <c r="A125" i="26"/>
  <c r="I124" i="26"/>
  <c r="E124" i="26"/>
  <c r="D124" i="26"/>
  <c r="C124" i="26"/>
  <c r="B124" i="26"/>
  <c r="A124" i="26"/>
  <c r="I123" i="26"/>
  <c r="G123" i="26"/>
  <c r="G124" i="26" s="1"/>
  <c r="G125" i="26" s="1"/>
  <c r="G126" i="26" s="1"/>
  <c r="G127" i="26" s="1"/>
  <c r="E123" i="26"/>
  <c r="D123" i="26"/>
  <c r="C123" i="26"/>
  <c r="B123" i="26"/>
  <c r="A123" i="26"/>
  <c r="I122" i="26"/>
  <c r="E122" i="26"/>
  <c r="D122" i="26"/>
  <c r="C122" i="26"/>
  <c r="B122" i="26"/>
  <c r="A122" i="26"/>
  <c r="I121" i="26"/>
  <c r="E121" i="26"/>
  <c r="D121" i="26"/>
  <c r="C121" i="26"/>
  <c r="B121" i="26"/>
  <c r="A121" i="26"/>
  <c r="I120" i="26"/>
  <c r="E120" i="26"/>
  <c r="D120" i="26"/>
  <c r="C120" i="26"/>
  <c r="B120" i="26"/>
  <c r="A120" i="26"/>
  <c r="I119" i="26"/>
  <c r="E119" i="26"/>
  <c r="D119" i="26"/>
  <c r="C119" i="26"/>
  <c r="B119" i="26"/>
  <c r="A119" i="26"/>
  <c r="I118" i="26"/>
  <c r="E118" i="26"/>
  <c r="D118" i="26"/>
  <c r="C118" i="26"/>
  <c r="B118" i="26"/>
  <c r="A118" i="26"/>
  <c r="I117" i="26"/>
  <c r="G117" i="26"/>
  <c r="G118" i="26" s="1"/>
  <c r="G119" i="26" s="1"/>
  <c r="G120" i="26" s="1"/>
  <c r="G121" i="26" s="1"/>
  <c r="E117" i="26"/>
  <c r="D117" i="26"/>
  <c r="C117" i="26"/>
  <c r="B117" i="26"/>
  <c r="A117" i="26"/>
  <c r="I116" i="26"/>
  <c r="E116" i="26"/>
  <c r="D116" i="26"/>
  <c r="C116" i="26"/>
  <c r="B116" i="26"/>
  <c r="A116" i="26"/>
  <c r="I115" i="26"/>
  <c r="E115" i="26"/>
  <c r="D115" i="26"/>
  <c r="C115" i="26"/>
  <c r="B115" i="26"/>
  <c r="A115" i="26"/>
  <c r="I114" i="26"/>
  <c r="E114" i="26"/>
  <c r="D114" i="26"/>
  <c r="C114" i="26"/>
  <c r="B114" i="26"/>
  <c r="A114" i="26"/>
  <c r="I113" i="26"/>
  <c r="E113" i="26"/>
  <c r="D113" i="26"/>
  <c r="C113" i="26"/>
  <c r="B113" i="26"/>
  <c r="A113" i="26"/>
  <c r="I112" i="26"/>
  <c r="E112" i="26"/>
  <c r="D112" i="26"/>
  <c r="C112" i="26"/>
  <c r="B112" i="26"/>
  <c r="A112" i="26"/>
  <c r="I111" i="26"/>
  <c r="G111" i="26"/>
  <c r="G112" i="26" s="1"/>
  <c r="G113" i="26" s="1"/>
  <c r="G114" i="26" s="1"/>
  <c r="G115" i="26" s="1"/>
  <c r="E111" i="26"/>
  <c r="D111" i="26"/>
  <c r="C111" i="26"/>
  <c r="B111" i="26"/>
  <c r="A111" i="26"/>
  <c r="I110" i="26"/>
  <c r="E110" i="26"/>
  <c r="D110" i="26"/>
  <c r="C110" i="26"/>
  <c r="B110" i="26"/>
  <c r="A110" i="26"/>
  <c r="I109" i="26"/>
  <c r="E109" i="26"/>
  <c r="D109" i="26"/>
  <c r="C109" i="26"/>
  <c r="B109" i="26"/>
  <c r="A109" i="26"/>
  <c r="I108" i="26"/>
  <c r="E108" i="26"/>
  <c r="D108" i="26"/>
  <c r="C108" i="26"/>
  <c r="B108" i="26"/>
  <c r="A108" i="26"/>
  <c r="I107" i="26"/>
  <c r="E107" i="26"/>
  <c r="D107" i="26"/>
  <c r="C107" i="26"/>
  <c r="B107" i="26"/>
  <c r="A107" i="26"/>
  <c r="I106" i="26"/>
  <c r="E106" i="26"/>
  <c r="D106" i="26"/>
  <c r="C106" i="26"/>
  <c r="B106" i="26"/>
  <c r="A106" i="26"/>
  <c r="I105" i="26"/>
  <c r="G105" i="26"/>
  <c r="G106" i="26" s="1"/>
  <c r="G107" i="26" s="1"/>
  <c r="G108" i="26" s="1"/>
  <c r="G109" i="26" s="1"/>
  <c r="E105" i="26"/>
  <c r="D105" i="26"/>
  <c r="C105" i="26"/>
  <c r="B105" i="26"/>
  <c r="A105" i="26"/>
  <c r="I104" i="26"/>
  <c r="E104" i="26"/>
  <c r="D104" i="26"/>
  <c r="C104" i="26"/>
  <c r="B104" i="26"/>
  <c r="A104" i="26"/>
  <c r="I103" i="26"/>
  <c r="E103" i="26"/>
  <c r="D103" i="26"/>
  <c r="C103" i="26"/>
  <c r="B103" i="26"/>
  <c r="A103" i="26"/>
  <c r="I102" i="26"/>
  <c r="E102" i="26"/>
  <c r="D102" i="26"/>
  <c r="C102" i="26"/>
  <c r="B102" i="26"/>
  <c r="A102" i="26"/>
  <c r="I101" i="26"/>
  <c r="E101" i="26"/>
  <c r="D101" i="26"/>
  <c r="C101" i="26"/>
  <c r="B101" i="26"/>
  <c r="A101" i="26"/>
  <c r="I100" i="26"/>
  <c r="E100" i="26"/>
  <c r="D100" i="26"/>
  <c r="C100" i="26"/>
  <c r="B100" i="26"/>
  <c r="A100" i="26"/>
  <c r="I99" i="26"/>
  <c r="G99" i="26"/>
  <c r="G100" i="26" s="1"/>
  <c r="G101" i="26" s="1"/>
  <c r="G102" i="26" s="1"/>
  <c r="G103" i="26" s="1"/>
  <c r="E99" i="26"/>
  <c r="D99" i="26"/>
  <c r="C99" i="26"/>
  <c r="B99" i="26"/>
  <c r="A99" i="26"/>
  <c r="I98" i="26"/>
  <c r="E98" i="26"/>
  <c r="D98" i="26"/>
  <c r="C98" i="26"/>
  <c r="B98" i="26"/>
  <c r="A98" i="26"/>
  <c r="I97" i="26"/>
  <c r="E97" i="26"/>
  <c r="D97" i="26"/>
  <c r="C97" i="26"/>
  <c r="B97" i="26"/>
  <c r="A97" i="26"/>
  <c r="I96" i="26"/>
  <c r="E96" i="26"/>
  <c r="D96" i="26"/>
  <c r="C96" i="26"/>
  <c r="B96" i="26"/>
  <c r="A96" i="26"/>
  <c r="I95" i="26"/>
  <c r="E95" i="26"/>
  <c r="D95" i="26"/>
  <c r="C95" i="26"/>
  <c r="B95" i="26"/>
  <c r="A95" i="26"/>
  <c r="I94" i="26"/>
  <c r="E94" i="26"/>
  <c r="D94" i="26"/>
  <c r="C94" i="26"/>
  <c r="B94" i="26"/>
  <c r="A94" i="26"/>
  <c r="I93" i="26"/>
  <c r="G93" i="26"/>
  <c r="G94" i="26" s="1"/>
  <c r="G95" i="26" s="1"/>
  <c r="G96" i="26" s="1"/>
  <c r="G97" i="26" s="1"/>
  <c r="E93" i="26"/>
  <c r="D93" i="26"/>
  <c r="C93" i="26"/>
  <c r="B93" i="26"/>
  <c r="A93" i="26"/>
  <c r="I92" i="26"/>
  <c r="E92" i="26"/>
  <c r="D92" i="26"/>
  <c r="C92" i="26"/>
  <c r="B92" i="26"/>
  <c r="A92" i="26"/>
  <c r="G81" i="26"/>
  <c r="G82" i="26" s="1"/>
  <c r="G83" i="26" s="1"/>
  <c r="G84" i="26" s="1"/>
  <c r="G85" i="26" s="1"/>
  <c r="G75" i="26"/>
  <c r="G76" i="26" s="1"/>
  <c r="G77" i="26" s="1"/>
  <c r="G78" i="26" s="1"/>
  <c r="G79" i="26" s="1"/>
  <c r="G69" i="26"/>
  <c r="G70" i="26" s="1"/>
  <c r="G71" i="26" s="1"/>
  <c r="G72" i="26" s="1"/>
  <c r="G73" i="26" s="1"/>
  <c r="G63" i="26"/>
  <c r="G64" i="26" s="1"/>
  <c r="G65" i="26" s="1"/>
  <c r="G66" i="26" s="1"/>
  <c r="G67" i="26" s="1"/>
  <c r="G57" i="26"/>
  <c r="G58" i="26" s="1"/>
  <c r="G59" i="26" s="1"/>
  <c r="G60" i="26" s="1"/>
  <c r="G61" i="26" s="1"/>
  <c r="G51" i="26"/>
  <c r="G52" i="26" s="1"/>
  <c r="G53" i="26" s="1"/>
  <c r="G54" i="26" s="1"/>
  <c r="G55" i="26" s="1"/>
  <c r="G45" i="26"/>
  <c r="G46" i="26" s="1"/>
  <c r="G47" i="26" s="1"/>
  <c r="G48" i="26" s="1"/>
  <c r="G49" i="26" s="1"/>
  <c r="G39" i="26"/>
  <c r="G40" i="26" s="1"/>
  <c r="G41" i="26" s="1"/>
  <c r="G42" i="26" s="1"/>
  <c r="G43" i="26" s="1"/>
  <c r="G33" i="26"/>
  <c r="G34" i="26" s="1"/>
  <c r="G35" i="26" s="1"/>
  <c r="G36" i="26" s="1"/>
  <c r="G37" i="26" s="1"/>
  <c r="G27" i="26"/>
  <c r="G28" i="26" s="1"/>
  <c r="G29" i="26" s="1"/>
  <c r="G30" i="26" s="1"/>
  <c r="G31" i="26" s="1"/>
  <c r="G21" i="26"/>
  <c r="G22" i="26" s="1"/>
  <c r="G23" i="26" s="1"/>
  <c r="G24" i="26" s="1"/>
  <c r="G25" i="26" s="1"/>
  <c r="G15" i="26"/>
  <c r="G16" i="26" s="1"/>
  <c r="G17" i="26" s="1"/>
  <c r="G18" i="26" s="1"/>
  <c r="G19" i="26" s="1"/>
  <c r="G9" i="26"/>
  <c r="G10" i="26" s="1"/>
  <c r="G11" i="26" s="1"/>
  <c r="G12" i="26" s="1"/>
  <c r="G13" i="26" s="1"/>
  <c r="G4" i="26"/>
  <c r="G5" i="26" s="1"/>
  <c r="G6" i="26" s="1"/>
  <c r="G7" i="26" s="1"/>
  <c r="I85" i="26"/>
  <c r="E85" i="26"/>
  <c r="D85" i="26"/>
  <c r="C85" i="26"/>
  <c r="B85" i="26"/>
  <c r="A85" i="26"/>
  <c r="I84" i="26"/>
  <c r="E84" i="26"/>
  <c r="D84" i="26"/>
  <c r="C84" i="26"/>
  <c r="B84" i="26"/>
  <c r="A84" i="26"/>
  <c r="I83" i="26"/>
  <c r="E83" i="26"/>
  <c r="D83" i="26"/>
  <c r="C83" i="26"/>
  <c r="B83" i="26"/>
  <c r="A83" i="26"/>
  <c r="I82" i="26"/>
  <c r="E82" i="26"/>
  <c r="D82" i="26"/>
  <c r="C82" i="26"/>
  <c r="B82" i="26"/>
  <c r="A82" i="26"/>
  <c r="I81" i="26"/>
  <c r="E81" i="26"/>
  <c r="D81" i="26"/>
  <c r="C81" i="26"/>
  <c r="B81" i="26"/>
  <c r="A81" i="26"/>
  <c r="I80" i="26"/>
  <c r="E80" i="26"/>
  <c r="D80" i="26"/>
  <c r="C80" i="26"/>
  <c r="B80" i="26"/>
  <c r="A80" i="26"/>
  <c r="I79" i="26"/>
  <c r="E79" i="26"/>
  <c r="D79" i="26"/>
  <c r="C79" i="26"/>
  <c r="B79" i="26"/>
  <c r="A79" i="26"/>
  <c r="I78" i="26"/>
  <c r="E78" i="26"/>
  <c r="D78" i="26"/>
  <c r="C78" i="26"/>
  <c r="B78" i="26"/>
  <c r="A78" i="26"/>
  <c r="I77" i="26"/>
  <c r="E77" i="26"/>
  <c r="D77" i="26"/>
  <c r="C77" i="26"/>
  <c r="B77" i="26"/>
  <c r="A77" i="26"/>
  <c r="I76" i="26"/>
  <c r="E76" i="26"/>
  <c r="D76" i="26"/>
  <c r="C76" i="26"/>
  <c r="B76" i="26"/>
  <c r="A76" i="26"/>
  <c r="I75" i="26"/>
  <c r="E75" i="26"/>
  <c r="D75" i="26"/>
  <c r="C75" i="26"/>
  <c r="B75" i="26"/>
  <c r="A75" i="26"/>
  <c r="I74" i="26"/>
  <c r="E74" i="26"/>
  <c r="D74" i="26"/>
  <c r="C74" i="26"/>
  <c r="B74" i="26"/>
  <c r="A74" i="26"/>
  <c r="I73" i="26"/>
  <c r="E73" i="26"/>
  <c r="D73" i="26"/>
  <c r="C73" i="26"/>
  <c r="B73" i="26"/>
  <c r="A73" i="26"/>
  <c r="I72" i="26"/>
  <c r="E72" i="26"/>
  <c r="D72" i="26"/>
  <c r="C72" i="26"/>
  <c r="B72" i="26"/>
  <c r="A72" i="26"/>
  <c r="I71" i="26"/>
  <c r="E71" i="26"/>
  <c r="D71" i="26"/>
  <c r="C71" i="26"/>
  <c r="B71" i="26"/>
  <c r="A71" i="26"/>
  <c r="I70" i="26"/>
  <c r="E70" i="26"/>
  <c r="D70" i="26"/>
  <c r="C70" i="26"/>
  <c r="B70" i="26"/>
  <c r="A70" i="26"/>
  <c r="I69" i="26"/>
  <c r="E69" i="26"/>
  <c r="D69" i="26"/>
  <c r="C69" i="26"/>
  <c r="B69" i="26"/>
  <c r="A69" i="26"/>
  <c r="I68" i="26"/>
  <c r="E68" i="26"/>
  <c r="D68" i="26"/>
  <c r="C68" i="26"/>
  <c r="B68" i="26"/>
  <c r="A68" i="26"/>
  <c r="I67" i="26"/>
  <c r="E67" i="26"/>
  <c r="D67" i="26"/>
  <c r="C67" i="26"/>
  <c r="B67" i="26"/>
  <c r="A67" i="26"/>
  <c r="I66" i="26"/>
  <c r="E66" i="26"/>
  <c r="D66" i="26"/>
  <c r="C66" i="26"/>
  <c r="B66" i="26"/>
  <c r="A66" i="26"/>
  <c r="I65" i="26"/>
  <c r="E65" i="26"/>
  <c r="D65" i="26"/>
  <c r="C65" i="26"/>
  <c r="B65" i="26"/>
  <c r="A65" i="26"/>
  <c r="I64" i="26"/>
  <c r="E64" i="26"/>
  <c r="D64" i="26"/>
  <c r="C64" i="26"/>
  <c r="B64" i="26"/>
  <c r="A64" i="26"/>
  <c r="I63" i="26"/>
  <c r="E63" i="26"/>
  <c r="D63" i="26"/>
  <c r="C63" i="26"/>
  <c r="B63" i="26"/>
  <c r="A63" i="26"/>
  <c r="I62" i="26"/>
  <c r="E62" i="26"/>
  <c r="D62" i="26"/>
  <c r="C62" i="26"/>
  <c r="B62" i="26"/>
  <c r="A62" i="26"/>
  <c r="I61" i="26"/>
  <c r="E61" i="26"/>
  <c r="D61" i="26"/>
  <c r="C61" i="26"/>
  <c r="B61" i="26"/>
  <c r="A61" i="26"/>
  <c r="I60" i="26"/>
  <c r="E60" i="26"/>
  <c r="D60" i="26"/>
  <c r="C60" i="26"/>
  <c r="B60" i="26"/>
  <c r="A60" i="26"/>
  <c r="I59" i="26"/>
  <c r="E59" i="26"/>
  <c r="D59" i="26"/>
  <c r="C59" i="26"/>
  <c r="B59" i="26"/>
  <c r="A59" i="26"/>
  <c r="I58" i="26"/>
  <c r="E58" i="26"/>
  <c r="D58" i="26"/>
  <c r="C58" i="26"/>
  <c r="B58" i="26"/>
  <c r="A58" i="26"/>
  <c r="I57" i="26"/>
  <c r="E57" i="26"/>
  <c r="D57" i="26"/>
  <c r="C57" i="26"/>
  <c r="B57" i="26"/>
  <c r="A57" i="26"/>
  <c r="I56" i="26"/>
  <c r="E56" i="26"/>
  <c r="D56" i="26"/>
  <c r="C56" i="26"/>
  <c r="B56" i="26"/>
  <c r="A56" i="26"/>
  <c r="I55" i="26"/>
  <c r="E55" i="26"/>
  <c r="D55" i="26"/>
  <c r="C55" i="26"/>
  <c r="B55" i="26"/>
  <c r="A55" i="26"/>
  <c r="I54" i="26"/>
  <c r="E54" i="26"/>
  <c r="D54" i="26"/>
  <c r="C54" i="26"/>
  <c r="B54" i="26"/>
  <c r="A54" i="26"/>
  <c r="I53" i="26"/>
  <c r="E53" i="26"/>
  <c r="D53" i="26"/>
  <c r="C53" i="26"/>
  <c r="B53" i="26"/>
  <c r="A53" i="26"/>
  <c r="I52" i="26"/>
  <c r="E52" i="26"/>
  <c r="D52" i="26"/>
  <c r="C52" i="26"/>
  <c r="B52" i="26"/>
  <c r="A52" i="26"/>
  <c r="I51" i="26"/>
  <c r="E51" i="26"/>
  <c r="D51" i="26"/>
  <c r="C51" i="26"/>
  <c r="B51" i="26"/>
  <c r="A51" i="26"/>
  <c r="I50" i="26"/>
  <c r="E50" i="26"/>
  <c r="D50" i="26"/>
  <c r="C50" i="26"/>
  <c r="B50" i="26"/>
  <c r="A50" i="26"/>
  <c r="I49" i="26"/>
  <c r="E49" i="26"/>
  <c r="D49" i="26"/>
  <c r="C49" i="26"/>
  <c r="B49" i="26"/>
  <c r="A49" i="26"/>
  <c r="I48" i="26"/>
  <c r="E48" i="26"/>
  <c r="D48" i="26"/>
  <c r="C48" i="26"/>
  <c r="B48" i="26"/>
  <c r="A48" i="26"/>
  <c r="I47" i="26"/>
  <c r="E47" i="26"/>
  <c r="D47" i="26"/>
  <c r="C47" i="26"/>
  <c r="B47" i="26"/>
  <c r="A47" i="26"/>
  <c r="I46" i="26"/>
  <c r="E46" i="26"/>
  <c r="D46" i="26"/>
  <c r="C46" i="26"/>
  <c r="B46" i="26"/>
  <c r="A46" i="26"/>
  <c r="I45" i="26"/>
  <c r="E45" i="26"/>
  <c r="D45" i="26"/>
  <c r="C45" i="26"/>
  <c r="B45" i="26"/>
  <c r="A45" i="26"/>
  <c r="I44" i="26"/>
  <c r="E44" i="26"/>
  <c r="D44" i="26"/>
  <c r="C44" i="26"/>
  <c r="B44" i="26"/>
  <c r="A44" i="26"/>
  <c r="I43" i="26"/>
  <c r="E43" i="26"/>
  <c r="D43" i="26"/>
  <c r="C43" i="26"/>
  <c r="B43" i="26"/>
  <c r="A43" i="26"/>
  <c r="I42" i="26"/>
  <c r="E42" i="26"/>
  <c r="D42" i="26"/>
  <c r="C42" i="26"/>
  <c r="B42" i="26"/>
  <c r="A42" i="26"/>
  <c r="I41" i="26"/>
  <c r="E41" i="26"/>
  <c r="D41" i="26"/>
  <c r="C41" i="26"/>
  <c r="B41" i="26"/>
  <c r="A41" i="26"/>
  <c r="I40" i="26"/>
  <c r="E40" i="26"/>
  <c r="D40" i="26"/>
  <c r="C40" i="26"/>
  <c r="B40" i="26"/>
  <c r="A40" i="26"/>
  <c r="I39" i="26"/>
  <c r="E39" i="26"/>
  <c r="D39" i="26"/>
  <c r="C39" i="26"/>
  <c r="B39" i="26"/>
  <c r="A39" i="26"/>
  <c r="I38" i="26"/>
  <c r="E38" i="26"/>
  <c r="D38" i="26"/>
  <c r="C38" i="26"/>
  <c r="B38" i="26"/>
  <c r="A38" i="26"/>
  <c r="I31" i="26"/>
  <c r="E31" i="26"/>
  <c r="D31" i="26"/>
  <c r="C31" i="26"/>
  <c r="B31" i="26"/>
  <c r="A31" i="26"/>
  <c r="I30" i="26"/>
  <c r="E30" i="26"/>
  <c r="D30" i="26"/>
  <c r="C30" i="26"/>
  <c r="B30" i="26"/>
  <c r="A30" i="26"/>
  <c r="I29" i="26"/>
  <c r="E29" i="26"/>
  <c r="D29" i="26"/>
  <c r="C29" i="26"/>
  <c r="B29" i="26"/>
  <c r="A29" i="26"/>
  <c r="I28" i="26"/>
  <c r="E28" i="26"/>
  <c r="D28" i="26"/>
  <c r="C28" i="26"/>
  <c r="B28" i="26"/>
  <c r="A28" i="26"/>
  <c r="I27" i="26"/>
  <c r="E27" i="26"/>
  <c r="D27" i="26"/>
  <c r="C27" i="26"/>
  <c r="B27" i="26"/>
  <c r="A27" i="26"/>
  <c r="I26" i="26"/>
  <c r="E26" i="26"/>
  <c r="D26" i="26"/>
  <c r="C26" i="26"/>
  <c r="B26" i="26"/>
  <c r="A26" i="26"/>
  <c r="I25" i="26"/>
  <c r="E25" i="26"/>
  <c r="D25" i="26"/>
  <c r="C25" i="26"/>
  <c r="B25" i="26"/>
  <c r="A25" i="26"/>
  <c r="I24" i="26"/>
  <c r="E24" i="26"/>
  <c r="D24" i="26"/>
  <c r="C24" i="26"/>
  <c r="B24" i="26"/>
  <c r="A24" i="26"/>
  <c r="I23" i="26"/>
  <c r="E23" i="26"/>
  <c r="D23" i="26"/>
  <c r="C23" i="26"/>
  <c r="B23" i="26"/>
  <c r="A23" i="26"/>
  <c r="I22" i="26"/>
  <c r="E22" i="26"/>
  <c r="D22" i="26"/>
  <c r="C22" i="26"/>
  <c r="B22" i="26"/>
  <c r="A22" i="26"/>
  <c r="I21" i="26"/>
  <c r="E21" i="26"/>
  <c r="D21" i="26"/>
  <c r="C21" i="26"/>
  <c r="B21" i="26"/>
  <c r="A21" i="26"/>
  <c r="I20" i="26"/>
  <c r="E20" i="26"/>
  <c r="D20" i="26"/>
  <c r="C20" i="26"/>
  <c r="B20" i="26"/>
  <c r="A20" i="26"/>
  <c r="I19" i="26"/>
  <c r="E19" i="26"/>
  <c r="D19" i="26"/>
  <c r="C19" i="26"/>
  <c r="B19" i="26"/>
  <c r="A19" i="26"/>
  <c r="I18" i="26"/>
  <c r="E18" i="26"/>
  <c r="D18" i="26"/>
  <c r="C18" i="26"/>
  <c r="B18" i="26"/>
  <c r="A18" i="26"/>
  <c r="I17" i="26"/>
  <c r="E17" i="26"/>
  <c r="D17" i="26"/>
  <c r="C17" i="26"/>
  <c r="B17" i="26"/>
  <c r="A17" i="26"/>
  <c r="I16" i="26"/>
  <c r="E16" i="26"/>
  <c r="D16" i="26"/>
  <c r="C16" i="26"/>
  <c r="B16" i="26"/>
  <c r="A16" i="26"/>
  <c r="I15" i="26"/>
  <c r="E15" i="26"/>
  <c r="D15" i="26"/>
  <c r="C15" i="26"/>
  <c r="B15" i="26"/>
  <c r="A15" i="26"/>
  <c r="I14" i="26"/>
  <c r="E14" i="26"/>
  <c r="D14" i="26"/>
  <c r="C14" i="26"/>
  <c r="B14" i="26"/>
  <c r="A14" i="26"/>
  <c r="F2" i="26"/>
  <c r="J2" i="26" l="1"/>
  <c r="I37" i="26" l="1"/>
  <c r="I36" i="26"/>
  <c r="I35" i="26"/>
  <c r="I34" i="26"/>
  <c r="I33" i="26"/>
  <c r="I32" i="26"/>
  <c r="I13" i="26"/>
  <c r="I12" i="26"/>
  <c r="I11" i="26"/>
  <c r="I10" i="26"/>
  <c r="I9" i="26"/>
  <c r="I8" i="26"/>
  <c r="I7" i="26"/>
  <c r="I6" i="26"/>
  <c r="I5" i="26"/>
  <c r="I4" i="26"/>
  <c r="I3" i="26"/>
  <c r="E37" i="26"/>
  <c r="D37" i="26"/>
  <c r="C37" i="26"/>
  <c r="B37" i="26"/>
  <c r="A37" i="26"/>
  <c r="E36" i="26"/>
  <c r="D36" i="26"/>
  <c r="C36" i="26"/>
  <c r="B36" i="26"/>
  <c r="A36" i="26"/>
  <c r="E35" i="26"/>
  <c r="D35" i="26"/>
  <c r="C35" i="26"/>
  <c r="B35" i="26"/>
  <c r="A35" i="26"/>
  <c r="E34" i="26"/>
  <c r="D34" i="26"/>
  <c r="C34" i="26"/>
  <c r="B34" i="26"/>
  <c r="A34" i="26"/>
  <c r="E33" i="26"/>
  <c r="D33" i="26"/>
  <c r="C33" i="26"/>
  <c r="B33" i="26"/>
  <c r="A33" i="26"/>
  <c r="E32" i="26"/>
  <c r="D32" i="26"/>
  <c r="C32" i="26"/>
  <c r="B32" i="26"/>
  <c r="A32" i="26"/>
  <c r="E13" i="26"/>
  <c r="D13" i="26"/>
  <c r="C13" i="26"/>
  <c r="B13" i="26"/>
  <c r="A13" i="26"/>
  <c r="E12" i="26"/>
  <c r="D12" i="26"/>
  <c r="C12" i="26"/>
  <c r="B12" i="26"/>
  <c r="A12" i="26"/>
  <c r="E11" i="26"/>
  <c r="D11" i="26"/>
  <c r="C11" i="26"/>
  <c r="B11" i="26"/>
  <c r="A11" i="26"/>
  <c r="E10" i="26"/>
  <c r="D10" i="26"/>
  <c r="C10" i="26"/>
  <c r="B10" i="26"/>
  <c r="A10" i="26"/>
  <c r="E9" i="26"/>
  <c r="D9" i="26"/>
  <c r="C9" i="26"/>
  <c r="B9" i="26"/>
  <c r="A9" i="26"/>
  <c r="E8" i="26"/>
  <c r="D8" i="26"/>
  <c r="C8" i="26"/>
  <c r="B8" i="26"/>
  <c r="A8" i="26"/>
  <c r="E7" i="26"/>
  <c r="D7" i="26"/>
  <c r="C7" i="26"/>
  <c r="B7" i="26"/>
  <c r="A7" i="26"/>
  <c r="E6" i="26"/>
  <c r="D6" i="26"/>
  <c r="C6" i="26"/>
  <c r="B6" i="26"/>
  <c r="A6" i="26"/>
  <c r="E5" i="26"/>
  <c r="D5" i="26"/>
  <c r="C5" i="26"/>
  <c r="B5" i="26"/>
  <c r="A5" i="26"/>
  <c r="E4" i="26"/>
  <c r="D4" i="26"/>
  <c r="C4" i="26"/>
  <c r="B4" i="26"/>
  <c r="A4" i="26"/>
  <c r="E3" i="26"/>
  <c r="D3" i="26"/>
  <c r="C3" i="26"/>
  <c r="B3" i="26"/>
  <c r="A3" i="26"/>
  <c r="J3" i="26"/>
  <c r="K3" i="26"/>
  <c r="L3" i="26"/>
  <c r="M3" i="26"/>
  <c r="P3" i="26"/>
  <c r="Q3" i="26"/>
  <c r="J4" i="26"/>
  <c r="K4" i="26"/>
  <c r="L4" i="26"/>
  <c r="M4" i="26"/>
  <c r="P4" i="26"/>
  <c r="Q4" i="26"/>
  <c r="J5" i="26"/>
  <c r="K5" i="26"/>
  <c r="L5" i="26"/>
  <c r="M5" i="26"/>
  <c r="P5" i="26"/>
  <c r="Q5" i="26"/>
  <c r="J6" i="26"/>
  <c r="K6" i="26"/>
  <c r="L6" i="26"/>
  <c r="M6" i="26"/>
  <c r="P6" i="26"/>
  <c r="Q6" i="26"/>
  <c r="J7" i="26"/>
  <c r="K7" i="26"/>
  <c r="L7" i="26"/>
  <c r="M7" i="26"/>
  <c r="P7" i="26"/>
  <c r="Q7" i="26"/>
  <c r="K2" i="26"/>
  <c r="L2" i="26"/>
  <c r="M2" i="26"/>
  <c r="Q2" i="26"/>
  <c r="I2" i="26"/>
  <c r="E2" i="26"/>
  <c r="D2" i="26"/>
  <c r="C2" i="26"/>
  <c r="B2" i="26"/>
  <c r="A2" i="26"/>
  <c r="I12" i="21"/>
  <c r="I11" i="21"/>
  <c r="I10" i="21"/>
  <c r="I9" i="21"/>
  <c r="I8" i="21"/>
  <c r="R4" i="26" l="1"/>
  <c r="K9" i="21"/>
  <c r="T4" i="26" s="1"/>
  <c r="J9" i="21"/>
  <c r="S4" i="26" s="1"/>
  <c r="R3" i="26"/>
  <c r="K8" i="21"/>
  <c r="T3" i="26" s="1"/>
  <c r="J8" i="21"/>
  <c r="S3" i="26" s="1"/>
  <c r="R7" i="26"/>
  <c r="K12" i="21"/>
  <c r="T7" i="26" s="1"/>
  <c r="J12" i="21"/>
  <c r="S7" i="26" s="1"/>
  <c r="R5" i="26"/>
  <c r="K10" i="21"/>
  <c r="T5" i="26" s="1"/>
  <c r="J10" i="21"/>
  <c r="S5" i="26" s="1"/>
  <c r="J11" i="21"/>
  <c r="S6" i="26" s="1"/>
  <c r="K11" i="21"/>
  <c r="T6" i="26" s="1"/>
  <c r="R6" i="26"/>
  <c r="B20" i="1" l="1"/>
  <c r="C20" i="1"/>
  <c r="D20" i="1"/>
  <c r="E20" i="1"/>
  <c r="F20" i="1"/>
  <c r="G20" i="1"/>
  <c r="I20" i="1" s="1"/>
  <c r="H20" i="1" l="1"/>
  <c r="J1" i="3"/>
  <c r="C12" i="1" l="1"/>
  <c r="C11" i="1" l="1"/>
  <c r="J7" i="21" l="1"/>
  <c r="S2" i="26" s="1"/>
  <c r="P2" i="26"/>
  <c r="R2" i="26" l="1"/>
  <c r="K7" i="21"/>
  <c r="T2" i="26" s="1"/>
</calcChain>
</file>

<file path=xl/sharedStrings.xml><?xml version="1.0" encoding="utf-8"?>
<sst xmlns="http://schemas.openxmlformats.org/spreadsheetml/2006/main" count="980" uniqueCount="132">
  <si>
    <t>Company Name:</t>
  </si>
  <si>
    <t>SERFF Tracking #:</t>
  </si>
  <si>
    <t>Company NAIC Code:</t>
  </si>
  <si>
    <t>Plan E</t>
  </si>
  <si>
    <t>Plan H</t>
  </si>
  <si>
    <t>Plan H w/o Rx</t>
  </si>
  <si>
    <t>Plan I</t>
  </si>
  <si>
    <t>Plan I w/o Rx</t>
  </si>
  <si>
    <t>Plan J</t>
  </si>
  <si>
    <t>Plan J w/o Rx</t>
  </si>
  <si>
    <t>Plan A (1990)</t>
  </si>
  <si>
    <t>Plan B (1990)</t>
  </si>
  <si>
    <t>Plan C (1990)</t>
  </si>
  <si>
    <t>Plan D (1990)</t>
  </si>
  <si>
    <t>Plan F (1990)</t>
  </si>
  <si>
    <t>Plan F+ (1990)</t>
  </si>
  <si>
    <t>Plan G (1990)</t>
  </si>
  <si>
    <t>Plan K (1990)</t>
  </si>
  <si>
    <t>Plan L (1990)</t>
  </si>
  <si>
    <t xml:space="preserve">Plan M </t>
  </si>
  <si>
    <t xml:space="preserve">Plan N </t>
  </si>
  <si>
    <t>Plan A (2010)</t>
  </si>
  <si>
    <t>Plan B (2010)</t>
  </si>
  <si>
    <t>Plan C (2010)</t>
  </si>
  <si>
    <t>Plan D (2010)</t>
  </si>
  <si>
    <t>Plan F (2010)</t>
  </si>
  <si>
    <t>Plan F+ (2010)</t>
  </si>
  <si>
    <t>Plan G (2010)</t>
  </si>
  <si>
    <t>Plan K (2010)</t>
  </si>
  <si>
    <t>Plan L (2010)</t>
  </si>
  <si>
    <t>Other/Pre-Std</t>
  </si>
  <si>
    <t>Group/Individual:</t>
  </si>
  <si>
    <t>Group</t>
  </si>
  <si>
    <t>Individual</t>
  </si>
  <si>
    <t>Pre-Standardized</t>
  </si>
  <si>
    <t>Standardized (Pre-MIPPA)</t>
  </si>
  <si>
    <t>Modernized (MIPPA)</t>
  </si>
  <si>
    <t>Both Standardized &amp; Modernized</t>
  </si>
  <si>
    <t>StdMod</t>
  </si>
  <si>
    <t>PreStd</t>
  </si>
  <si>
    <t>Std</t>
  </si>
  <si>
    <t>Mod</t>
  </si>
  <si>
    <t>*Grey cells contain formulas, do not modify</t>
  </si>
  <si>
    <t>No</t>
  </si>
  <si>
    <t>Yes</t>
  </si>
  <si>
    <t>All Regions</t>
  </si>
  <si>
    <t>All Plans</t>
  </si>
  <si>
    <t>Product Type:</t>
  </si>
  <si>
    <t>New York</t>
  </si>
  <si>
    <t>Nationwide</t>
  </si>
  <si>
    <t>Plan:</t>
  </si>
  <si>
    <t>New York or Nationwide:</t>
  </si>
  <si>
    <t>DATA AS OF:</t>
  </si>
  <si>
    <t>First Year of experience:</t>
  </si>
  <si>
    <t>Year</t>
  </si>
  <si>
    <t>Form Number:</t>
  </si>
  <si>
    <t>Earned Premium</t>
  </si>
  <si>
    <t>Incurred Claims w/o Demo Load</t>
  </si>
  <si>
    <t>Incurred Claims w/ Demo Load</t>
  </si>
  <si>
    <t>Payments / (Receipts) to/from Demographic Pools</t>
  </si>
  <si>
    <t>Earned Premium at Current Rate Level</t>
  </si>
  <si>
    <t>Loss Ratio</t>
  </si>
  <si>
    <t>Loss Ratio w/ Earned Premium at Current Rate Level</t>
  </si>
  <si>
    <t>Member Months</t>
  </si>
  <si>
    <t>Last complete Year of experience:</t>
  </si>
  <si>
    <t>Product Types:</t>
  </si>
  <si>
    <t>Totals</t>
  </si>
  <si>
    <t>Exhibit 8: Historical Experience Since Inception - New York</t>
  </si>
  <si>
    <t xml:space="preserve">Form Number: </t>
  </si>
  <si>
    <t>*Green cells contain dropdowns, do not paste over these cells</t>
  </si>
  <si>
    <t>Plan N</t>
  </si>
  <si>
    <t>Plan M</t>
  </si>
  <si>
    <t>Pre-MIPPA Plans Experience</t>
  </si>
  <si>
    <t>MIPPA Plans Experience</t>
  </si>
  <si>
    <t>Company Name</t>
  </si>
  <si>
    <t>NAIC</t>
  </si>
  <si>
    <t>Aetna Life Insurance Company</t>
  </si>
  <si>
    <t>Allianz Life Insurance Company of New York</t>
  </si>
  <si>
    <t>American Family Life Assurance Company of New York</t>
  </si>
  <si>
    <t>American Progressive Life &amp; Health Insurance Company of New York</t>
  </si>
  <si>
    <t>Bankers Conseco Life Insurance Company</t>
  </si>
  <si>
    <t>CDPHP Universal Health Benefits, Inc.</t>
  </si>
  <si>
    <t>Empire Healthchoice Assurance, Inc.</t>
  </si>
  <si>
    <t>Excellus Health Plan, Inc.</t>
  </si>
  <si>
    <t>Globe Life Insurance Company of New York</t>
  </si>
  <si>
    <t>Humana Insurance Company of New York</t>
  </si>
  <si>
    <t>Mutual of Omaha Insurance Company</t>
  </si>
  <si>
    <t>New York Life Insurance Company</t>
  </si>
  <si>
    <t>State Farm Mutual Automobile Insurance Company</t>
  </si>
  <si>
    <t>Sterling Life Insurance Company</t>
  </si>
  <si>
    <t>Talcott Resolution Life Insurance Company</t>
  </si>
  <si>
    <t>The Union Labor Life Insurance Company</t>
  </si>
  <si>
    <t>Transamerica Financial Life Insurance Company</t>
  </si>
  <si>
    <t>UnitedHealthcare Insurance Company of New York</t>
  </si>
  <si>
    <t>Voya Retirement Ins &amp; Annuity Company</t>
  </si>
  <si>
    <t>Version ID Tag</t>
  </si>
  <si>
    <t>Plan G+</t>
  </si>
  <si>
    <t xml:space="preserve">Plan C (2010) </t>
  </si>
  <si>
    <t>Company NAIC</t>
  </si>
  <si>
    <t>SERFF Tracking #</t>
  </si>
  <si>
    <t>Group/Individual</t>
  </si>
  <si>
    <t>Form Number</t>
  </si>
  <si>
    <t>Product Type</t>
  </si>
  <si>
    <t>Plan</t>
  </si>
  <si>
    <t>New York or Nationwide</t>
  </si>
  <si>
    <t>DATA AS OF</t>
  </si>
  <si>
    <t>Instructions:</t>
  </si>
  <si>
    <t>Please put experience for Pre-MIPPA Standardized plans on the "Pre-MIPPA" tab.</t>
  </si>
  <si>
    <t>Put experience for Pre-Standardized plans on the "Pre-Standardized" tab.</t>
  </si>
  <si>
    <t>Most Recent Complete Year of Experience:</t>
  </si>
  <si>
    <t>A value must be entered into cell B9 before continuing.</t>
  </si>
  <si>
    <t>Pre-Standardized Plans Experience</t>
  </si>
  <si>
    <t>Put experience for MIPPA plans on the "MIPPA" tab.</t>
  </si>
  <si>
    <t>Experience for Plans H, I, and J should include combined experience for plans with and without prescription drug.</t>
  </si>
  <si>
    <t>EmblemHealth Plan, Inc.</t>
  </si>
  <si>
    <t>Paid Claims</t>
  </si>
  <si>
    <t>Reserves</t>
  </si>
  <si>
    <t xml:space="preserve">Highmark Western and Northeastern New York Inc. </t>
  </si>
  <si>
    <t xml:space="preserve">Plan A </t>
  </si>
  <si>
    <t xml:space="preserve">Plan B </t>
  </si>
  <si>
    <t xml:space="preserve">Plan C </t>
  </si>
  <si>
    <t xml:space="preserve">Plan D </t>
  </si>
  <si>
    <t xml:space="preserve">Plan F </t>
  </si>
  <si>
    <t xml:space="preserve">Plan F+ </t>
  </si>
  <si>
    <t>Plan K</t>
  </si>
  <si>
    <t>Plan L</t>
  </si>
  <si>
    <t>Plan G</t>
  </si>
  <si>
    <t>All Plans Combined</t>
  </si>
  <si>
    <t>Transamerica Life Insurance Company</t>
  </si>
  <si>
    <t>All Forms</t>
  </si>
  <si>
    <t>Exhibit 9: Historical Experience Since Inception - Nationwide</t>
  </si>
  <si>
    <t>20MEDSUPPFINAL3-09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</si>
</sst>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.00"/>
    <numFmt numFmtId="165" formatCode="&quot;$&quot;#,##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FBFB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4" fillId="0" borderId="0" xfId="0" applyFont="1"/>
    <xf numFmtId="0" fontId="0" fillId="0" borderId="0" xfId="0" quotePrefix="1"/>
    <xf numFmtId="0" fontId="5" fillId="0" borderId="1" xfId="0" applyFont="1" applyBorder="1"/>
    <xf numFmtId="0" fontId="5" fillId="0" borderId="5" xfId="0" applyFont="1" applyBorder="1"/>
    <xf numFmtId="0" fontId="0" fillId="0" borderId="0" xfId="0" applyBorder="1"/>
    <xf numFmtId="0" fontId="0" fillId="0" borderId="0" xfId="0" applyFill="1"/>
    <xf numFmtId="0" fontId="0" fillId="0" borderId="0" xfId="0" quotePrefix="1" applyFill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0" xfId="0" quotePrefix="1" applyFill="1" applyProtection="1"/>
    <xf numFmtId="0" fontId="5" fillId="0" borderId="0" xfId="0" applyFont="1" applyBorder="1" applyProtection="1"/>
    <xf numFmtId="0" fontId="0" fillId="0" borderId="0" xfId="0" applyBorder="1" applyProtection="1"/>
    <xf numFmtId="0" fontId="0" fillId="2" borderId="0" xfId="0" applyFill="1"/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/>
    <xf numFmtId="14" fontId="0" fillId="0" borderId="4" xfId="0" applyNumberFormat="1" applyBorder="1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5" fillId="0" borderId="3" xfId="0" applyFont="1" applyBorder="1" applyAlignment="1">
      <alignment horizontal="right"/>
    </xf>
    <xf numFmtId="0" fontId="5" fillId="0" borderId="9" xfId="0" applyFont="1" applyBorder="1" applyAlignment="1">
      <alignment horizontal="center" wrapText="1"/>
    </xf>
    <xf numFmtId="0" fontId="5" fillId="0" borderId="9" xfId="1" applyNumberFormat="1" applyFont="1" applyBorder="1" applyAlignment="1">
      <alignment horizontal="center" wrapText="1"/>
    </xf>
    <xf numFmtId="0" fontId="5" fillId="0" borderId="4" xfId="1" applyNumberFormat="1" applyFont="1" applyBorder="1" applyAlignment="1">
      <alignment horizontal="center" wrapText="1"/>
    </xf>
    <xf numFmtId="3" fontId="0" fillId="0" borderId="7" xfId="0" applyNumberFormat="1" applyFill="1" applyBorder="1" applyProtection="1">
      <protection locked="0"/>
    </xf>
    <xf numFmtId="42" fontId="0" fillId="0" borderId="7" xfId="0" applyNumberFormat="1" applyFill="1" applyBorder="1" applyProtection="1">
      <protection locked="0"/>
    </xf>
    <xf numFmtId="42" fontId="0" fillId="2" borderId="7" xfId="0" applyNumberFormat="1" applyFill="1" applyBorder="1" applyProtection="1">
      <protection locked="0"/>
    </xf>
    <xf numFmtId="10" fontId="0" fillId="2" borderId="7" xfId="0" applyNumberFormat="1" applyFill="1" applyBorder="1" applyProtection="1">
      <protection locked="0"/>
    </xf>
    <xf numFmtId="0" fontId="3" fillId="0" borderId="1" xfId="3" applyBorder="1"/>
    <xf numFmtId="0" fontId="5" fillId="0" borderId="3" xfId="0" applyFont="1" applyBorder="1" applyAlignment="1" applyProtection="1">
      <alignment horizontal="right"/>
      <protection locked="0"/>
    </xf>
    <xf numFmtId="3" fontId="5" fillId="2" borderId="9" xfId="0" applyNumberFormat="1" applyFont="1" applyFill="1" applyBorder="1" applyProtection="1">
      <protection locked="0"/>
    </xf>
    <xf numFmtId="42" fontId="5" fillId="2" borderId="9" xfId="0" applyNumberFormat="1" applyFont="1" applyFill="1" applyBorder="1" applyProtection="1">
      <protection locked="0"/>
    </xf>
    <xf numFmtId="10" fontId="5" fillId="2" borderId="9" xfId="0" applyNumberFormat="1" applyFont="1" applyFill="1" applyBorder="1" applyProtection="1">
      <protection locked="0"/>
    </xf>
    <xf numFmtId="10" fontId="5" fillId="2" borderId="4" xfId="0" applyNumberFormat="1" applyFont="1" applyFill="1" applyBorder="1" applyProtection="1">
      <protection locked="0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1" xfId="1" applyNumberFormat="1" applyFont="1" applyBorder="1" applyAlignment="1">
      <alignment horizontal="center" wrapText="1"/>
    </xf>
    <xf numFmtId="0" fontId="5" fillId="0" borderId="12" xfId="1" applyNumberFormat="1" applyFont="1" applyBorder="1" applyAlignment="1">
      <alignment horizontal="center" wrapText="1"/>
    </xf>
    <xf numFmtId="0" fontId="0" fillId="3" borderId="8" xfId="0" applyFill="1" applyBorder="1" applyProtection="1">
      <protection locked="0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10" fontId="0" fillId="0" borderId="0" xfId="0" applyNumberFormat="1"/>
    <xf numFmtId="14" fontId="0" fillId="0" borderId="0" xfId="0" applyNumberFormat="1"/>
    <xf numFmtId="0" fontId="5" fillId="0" borderId="14" xfId="0" applyFont="1" applyBorder="1" applyAlignment="1" applyProtection="1">
      <alignment horizontal="right"/>
    </xf>
    <xf numFmtId="0" fontId="5" fillId="0" borderId="15" xfId="0" applyFont="1" applyBorder="1" applyAlignment="1" applyProtection="1">
      <alignment horizontal="center" wrapText="1"/>
    </xf>
    <xf numFmtId="0" fontId="5" fillId="0" borderId="15" xfId="1" applyNumberFormat="1" applyFont="1" applyBorder="1" applyAlignment="1" applyProtection="1">
      <alignment horizontal="center" wrapText="1"/>
    </xf>
    <xf numFmtId="0" fontId="5" fillId="0" borderId="16" xfId="1" applyNumberFormat="1" applyFont="1" applyBorder="1" applyAlignment="1" applyProtection="1">
      <alignment horizontal="center" wrapText="1"/>
    </xf>
    <xf numFmtId="0" fontId="5" fillId="0" borderId="0" xfId="1" applyNumberFormat="1" applyFont="1" applyFill="1" applyBorder="1" applyAlignment="1" applyProtection="1">
      <alignment horizontal="right" wrapText="1"/>
    </xf>
    <xf numFmtId="42" fontId="0" fillId="2" borderId="2" xfId="0" applyNumberFormat="1" applyFill="1" applyBorder="1" applyProtection="1"/>
    <xf numFmtId="10" fontId="0" fillId="2" borderId="2" xfId="0" applyNumberFormat="1" applyFill="1" applyBorder="1" applyProtection="1"/>
    <xf numFmtId="0" fontId="5" fillId="4" borderId="0" xfId="0" applyFont="1" applyFill="1"/>
    <xf numFmtId="0" fontId="5" fillId="0" borderId="0" xfId="0" applyFont="1" applyAlignment="1" applyProtection="1">
      <alignment horizontal="right"/>
    </xf>
    <xf numFmtId="0" fontId="0" fillId="0" borderId="0" xfId="0" applyFont="1" applyProtection="1"/>
    <xf numFmtId="0" fontId="0" fillId="0" borderId="18" xfId="0" applyBorder="1"/>
    <xf numFmtId="0" fontId="0" fillId="0" borderId="2" xfId="0" applyBorder="1"/>
    <xf numFmtId="0" fontId="0" fillId="0" borderId="1" xfId="0" applyBorder="1"/>
    <xf numFmtId="0" fontId="5" fillId="0" borderId="0" xfId="0" applyFont="1"/>
    <xf numFmtId="0" fontId="7" fillId="0" borderId="0" xfId="0" applyFont="1" applyProtection="1"/>
    <xf numFmtId="0" fontId="5" fillId="0" borderId="5" xfId="0" applyFont="1" applyBorder="1" applyProtection="1"/>
    <xf numFmtId="0" fontId="5" fillId="0" borderId="1" xfId="0" applyFont="1" applyBorder="1" applyProtection="1"/>
    <xf numFmtId="0" fontId="0" fillId="2" borderId="0" xfId="0" applyFill="1" applyProtection="1"/>
    <xf numFmtId="0" fontId="4" fillId="0" borderId="0" xfId="0" applyFont="1" applyProtection="1"/>
    <xf numFmtId="0" fontId="0" fillId="3" borderId="0" xfId="0" applyFill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0" fillId="6" borderId="7" xfId="0" applyFill="1" applyBorder="1" applyProtection="1"/>
    <xf numFmtId="0" fontId="5" fillId="0" borderId="1" xfId="0" applyFont="1" applyBorder="1" applyAlignment="1" applyProtection="1">
      <alignment horizontal="left"/>
    </xf>
    <xf numFmtId="0" fontId="9" fillId="0" borderId="0" xfId="0" applyFont="1" applyProtection="1"/>
    <xf numFmtId="0" fontId="10" fillId="0" borderId="0" xfId="0" applyFont="1" applyProtection="1"/>
    <xf numFmtId="14" fontId="0" fillId="0" borderId="1" xfId="0" applyNumberFormat="1" applyBorder="1" applyProtection="1">
      <protection locked="0"/>
    </xf>
    <xf numFmtId="0" fontId="0" fillId="6" borderId="19" xfId="0" applyFill="1" applyBorder="1" applyAlignment="1" applyProtection="1">
      <alignment horizontal="right"/>
    </xf>
    <xf numFmtId="10" fontId="0" fillId="2" borderId="20" xfId="0" applyNumberFormat="1" applyFill="1" applyBorder="1" applyProtection="1"/>
    <xf numFmtId="0" fontId="0" fillId="6" borderId="21" xfId="0" applyFill="1" applyBorder="1" applyProtection="1"/>
    <xf numFmtId="0" fontId="0" fillId="6" borderId="22" xfId="0" applyFill="1" applyBorder="1" applyProtection="1"/>
    <xf numFmtId="42" fontId="0" fillId="2" borderId="24" xfId="0" applyNumberFormat="1" applyFill="1" applyBorder="1" applyProtection="1"/>
    <xf numFmtId="10" fontId="0" fillId="2" borderId="24" xfId="0" applyNumberFormat="1" applyFill="1" applyBorder="1" applyProtection="1"/>
    <xf numFmtId="10" fontId="0" fillId="2" borderId="25" xfId="0" applyNumberFormat="1" applyFill="1" applyBorder="1" applyProtection="1"/>
    <xf numFmtId="4" fontId="0" fillId="0" borderId="0" xfId="0" applyNumberFormat="1"/>
    <xf numFmtId="164" fontId="0" fillId="0" borderId="0" xfId="0" applyNumberFormat="1"/>
    <xf numFmtId="3" fontId="0" fillId="0" borderId="2" xfId="0" applyNumberFormat="1" applyFill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23" xfId="0" applyNumberFormat="1" applyBorder="1" applyProtection="1">
      <protection locked="0"/>
    </xf>
    <xf numFmtId="165" fontId="0" fillId="0" borderId="2" xfId="0" applyNumberFormat="1" applyFill="1" applyBorder="1" applyProtection="1">
      <protection locked="0"/>
    </xf>
    <xf numFmtId="165" fontId="0" fillId="0" borderId="1" xfId="0" applyNumberFormat="1" applyBorder="1" applyProtection="1">
      <protection locked="0"/>
    </xf>
    <xf numFmtId="165" fontId="0" fillId="0" borderId="23" xfId="0" applyNumberFormat="1" applyBorder="1" applyProtection="1">
      <protection locked="0"/>
    </xf>
    <xf numFmtId="165" fontId="0" fillId="6" borderId="2" xfId="0" applyNumberFormat="1" applyFill="1" applyBorder="1" applyProtection="1"/>
    <xf numFmtId="165" fontId="0" fillId="6" borderId="1" xfId="0" applyNumberFormat="1" applyFill="1" applyBorder="1" applyProtection="1"/>
    <xf numFmtId="165" fontId="0" fillId="6" borderId="23" xfId="0" applyNumberFormat="1" applyFill="1" applyBorder="1" applyProtection="1"/>
    <xf numFmtId="42" fontId="0" fillId="6" borderId="2" xfId="0" applyNumberFormat="1" applyFill="1" applyBorder="1" applyProtection="1"/>
    <xf numFmtId="10" fontId="0" fillId="6" borderId="2" xfId="0" applyNumberFormat="1" applyFill="1" applyBorder="1" applyProtection="1"/>
    <xf numFmtId="10" fontId="0" fillId="6" borderId="20" xfId="0" applyNumberFormat="1" applyFill="1" applyBorder="1" applyProtection="1"/>
    <xf numFmtId="42" fontId="0" fillId="6" borderId="24" xfId="0" applyNumberFormat="1" applyFill="1" applyBorder="1" applyProtection="1"/>
    <xf numFmtId="10" fontId="0" fillId="6" borderId="24" xfId="0" applyNumberFormat="1" applyFill="1" applyBorder="1" applyProtection="1"/>
    <xf numFmtId="10" fontId="0" fillId="6" borderId="25" xfId="0" applyNumberFormat="1" applyFill="1" applyBorder="1" applyProtection="1"/>
    <xf numFmtId="3" fontId="0" fillId="6" borderId="2" xfId="0" applyNumberFormat="1" applyFill="1" applyBorder="1" applyProtection="1"/>
    <xf numFmtId="3" fontId="0" fillId="6" borderId="1" xfId="0" applyNumberFormat="1" applyFill="1" applyBorder="1" applyProtection="1"/>
    <xf numFmtId="3" fontId="0" fillId="6" borderId="23" xfId="0" applyNumberFormat="1" applyFill="1" applyBorder="1" applyProtection="1"/>
    <xf numFmtId="0" fontId="0" fillId="0" borderId="1" xfId="0" applyBorder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5" borderId="5" xfId="0" applyFill="1" applyBorder="1" applyAlignment="1" applyProtection="1">
      <protection locked="0"/>
    </xf>
    <xf numFmtId="0" fontId="0" fillId="5" borderId="13" xfId="0" applyFill="1" applyBorder="1" applyAlignment="1" applyProtection="1">
      <protection locked="0"/>
    </xf>
    <xf numFmtId="0" fontId="0" fillId="5" borderId="6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4" fillId="0" borderId="0" xfId="0" applyFont="1" applyAlignment="1" applyProtection="1"/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/>
  </cellXfs>
  <cellStyles count="9">
    <cellStyle name="Normal" xfId="0" builtinId="0"/>
    <cellStyle name="Normal 2" xfId="3" xr:uid="{00000000-0005-0000-0000-000001000000}"/>
    <cellStyle name="Normal 3" xfId="2" xr:uid="{00000000-0005-0000-0000-000002000000}"/>
    <cellStyle name="Normal 3 2" xfId="8" xr:uid="{00000000-0005-0000-0000-000003000000}"/>
    <cellStyle name="Normal 4" xfId="6" xr:uid="{00000000-0005-0000-0000-000004000000}"/>
    <cellStyle name="Normal 5" xfId="5" xr:uid="{00000000-0005-0000-0000-000005000000}"/>
    <cellStyle name="Percent" xfId="1" builtinId="5"/>
    <cellStyle name="Percent 2" xfId="4" xr:uid="{00000000-0005-0000-0000-000007000000}"/>
    <cellStyle name="Percent 3" xfId="7" xr:uid="{00000000-0005-0000-0000-000008000000}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4" formatCode="0.00%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numFmt numFmtId="14" formatCode="0.00%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4" formatCode="0.00%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numFmt numFmtId="14" formatCode="0.00%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numFmt numFmtId="32" formatCode="_(&quot;$&quot;* #,##0_);_(&quot;$&quot;* \(#,##0\);_(&quot;$&quot;* &quot;-&quot;_);_(@_)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medium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BFBFBF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514350</xdr:colOff>
          <xdr:row>0</xdr:row>
          <xdr:rowOff>361950</xdr:rowOff>
        </xdr:from>
        <xdr:to>
          <xdr:col>20</xdr:col>
          <xdr:colOff>603250</xdr:colOff>
          <xdr:row>0</xdr:row>
          <xdr:rowOff>990600</xdr:rowOff>
        </xdr:to>
        <xdr:sp macro="" textlink="">
          <xdr:nvSpPr>
            <xdr:cNvPr id="39937" name="Button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2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Bring Data to this worksheet (in progress)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323850</xdr:colOff>
          <xdr:row>0</xdr:row>
          <xdr:rowOff>361950</xdr:rowOff>
        </xdr:from>
        <xdr:to>
          <xdr:col>23</xdr:col>
          <xdr:colOff>76200</xdr:colOff>
          <xdr:row>0</xdr:row>
          <xdr:rowOff>1136650</xdr:rowOff>
        </xdr:to>
        <xdr:sp macro="" textlink="">
          <xdr:nvSpPr>
            <xdr:cNvPr id="39941" name="Button 5" hidden="1">
              <a:extLst>
                <a:ext uri="{63B3BB69-23CF-44E3-9099-C40C66FF867C}">
                  <a14:compatExt spid="_x0000_s39941"/>
                </a:ext>
                <a:ext uri="{FF2B5EF4-FFF2-40B4-BE49-F238E27FC236}">
                  <a16:creationId xmlns:a16="http://schemas.microsoft.com/office/drawing/2014/main" id="{00000000-0008-0000-0200-000005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Send to Access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stTable" displayName="TestTable" ref="A18:I20" insertRow="1" totalsRowCount="1" headerRowDxfId="23" dataDxfId="21" totalsRowDxfId="19" headerRowBorderDxfId="22" tableBorderDxfId="20" totalsRowBorderDxfId="18" headerRowCellStyle="Percent">
  <tableColumns count="9">
    <tableColumn id="1" xr3:uid="{00000000-0010-0000-0000-000001000000}" name="Year" totalsRowLabel="Totals" dataDxfId="17" totalsRowDxfId="16"/>
    <tableColumn id="2" xr3:uid="{00000000-0010-0000-0000-000002000000}" name="Member Months" totalsRowFunction="sum" dataDxfId="15" totalsRowDxfId="14"/>
    <tableColumn id="3" xr3:uid="{00000000-0010-0000-0000-000003000000}" name="Earned Premium" totalsRowFunction="sum" dataDxfId="13" totalsRowDxfId="12"/>
    <tableColumn id="4" xr3:uid="{00000000-0010-0000-0000-000004000000}" name="Earned Premium at Current Rate Level" totalsRowFunction="sum" dataDxfId="11" totalsRowDxfId="10"/>
    <tableColumn id="5" xr3:uid="{00000000-0010-0000-0000-000005000000}" name="Incurred Claims w/o Demo Load" totalsRowFunction="sum" dataDxfId="9" totalsRowDxfId="8"/>
    <tableColumn id="6" xr3:uid="{00000000-0010-0000-0000-000006000000}" name="Payments / (Receipts) to/from Demographic Pools" totalsRowFunction="sum" dataDxfId="7" totalsRowDxfId="6"/>
    <tableColumn id="7" xr3:uid="{00000000-0010-0000-0000-000007000000}" name="Incurred Claims w/ Demo Load" totalsRowFunction="sum" dataDxfId="5" totalsRowDxfId="4">
      <calculatedColumnFormula>IF(AND(TestTable[[#This Row],[Incurred Claims w/o Demo Load]]="",TestTable[[#This Row],[Payments / (Receipts) to/from Demographic Pools]]=""),"",TestTable[[#This Row],[Incurred Claims w/o Demo Load]]+TestTable[[#This Row],[Payments / (Receipts) to/from Demographic Pools]])</calculatedColumnFormula>
    </tableColumn>
    <tableColumn id="11" xr3:uid="{00000000-0010-0000-0000-00000B000000}" name="Loss Ratio" totalsRowFunction="custom" dataDxfId="3" totalsRowDxfId="2">
      <calculatedColumnFormula>IFERROR(IF(TestTable[[#This Row],[Earned Premium]]="","",IF(TestTable[[#This Row],[Incurred Claims w/ Demo Load]]=0,0,TestTable[[#This Row],[Incurred Claims w/ Demo Load]]/TestTable[[#This Row],[Earned Premium]])),0)</calculatedColumnFormula>
      <totalsRowFormula>IFERROR(TestTable[[#Totals],[Incurred Claims w/ Demo Load]]/TestTable[[#Totals],[Earned Premium]],0)</totalsRowFormula>
    </tableColumn>
    <tableColumn id="12" xr3:uid="{00000000-0010-0000-0000-00000C000000}" name="Loss Ratio w/ Earned Premium at Current Rate Level" totalsRowFunction="custom" dataDxfId="1" totalsRowDxfId="0">
      <calculatedColumnFormula>IFERROR(IF(TestTable[[#This Row],[Earned Premium at Current Rate Level]]="","",IF(TestTable[[#This Row],[Incurred Claims w/ Demo Load]]=0,0,TestTable[[#This Row],[Incurred Claims w/ Demo Load]]/TestTable[[#This Row],[Earned Premium at Current Rate Level]])),0)</calculatedColumnFormula>
      <totalsRowFormula>IFERROR(TestTable[[#Totals],[Incurred Claims w/ Demo Load]]/TestTable[[#Totals],[Earned Premium at Current Rate Level]],0)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J30"/>
  <sheetViews>
    <sheetView workbookViewId="0">
      <selection activeCell="G22" sqref="G22"/>
    </sheetView>
  </sheetViews>
  <sheetFormatPr defaultRowHeight="12.5" x14ac:dyDescent="0.25"/>
  <cols>
    <col min="2" max="2" width="15.453125" bestFit="1" customWidth="1"/>
    <col min="3" max="3" width="23.26953125" bestFit="1" customWidth="1"/>
    <col min="4" max="4" width="18.453125" bestFit="1" customWidth="1"/>
    <col min="5" max="5" width="28.81640625" bestFit="1" customWidth="1"/>
    <col min="7" max="7" width="28.81640625" bestFit="1" customWidth="1"/>
    <col min="8" max="8" width="14.81640625" bestFit="1" customWidth="1"/>
    <col min="9" max="9" width="14.81640625" customWidth="1"/>
  </cols>
  <sheetData>
    <row r="2" spans="1:10" x14ac:dyDescent="0.25">
      <c r="A2" t="s">
        <v>32</v>
      </c>
      <c r="B2" t="s">
        <v>34</v>
      </c>
      <c r="C2" t="s">
        <v>35</v>
      </c>
      <c r="D2" t="s">
        <v>36</v>
      </c>
      <c r="E2" t="s">
        <v>37</v>
      </c>
      <c r="F2" t="s">
        <v>44</v>
      </c>
      <c r="H2" t="s">
        <v>45</v>
      </c>
      <c r="I2" t="s">
        <v>48</v>
      </c>
    </row>
    <row r="3" spans="1:10" x14ac:dyDescent="0.25">
      <c r="A3" t="s">
        <v>33</v>
      </c>
      <c r="B3" t="s">
        <v>30</v>
      </c>
      <c r="C3" t="s">
        <v>10</v>
      </c>
      <c r="D3" t="s">
        <v>21</v>
      </c>
      <c r="E3" t="s">
        <v>10</v>
      </c>
      <c r="F3" t="s">
        <v>43</v>
      </c>
      <c r="H3" t="s">
        <v>46</v>
      </c>
      <c r="I3" t="s">
        <v>49</v>
      </c>
      <c r="J3">
        <v>1</v>
      </c>
    </row>
    <row r="4" spans="1:10" x14ac:dyDescent="0.25">
      <c r="B4" s="17" t="s">
        <v>46</v>
      </c>
      <c r="C4" t="s">
        <v>11</v>
      </c>
      <c r="D4" t="s">
        <v>22</v>
      </c>
      <c r="E4" t="s">
        <v>11</v>
      </c>
      <c r="J4">
        <v>2</v>
      </c>
    </row>
    <row r="5" spans="1:10" x14ac:dyDescent="0.25">
      <c r="C5" t="s">
        <v>12</v>
      </c>
      <c r="D5" t="s">
        <v>23</v>
      </c>
      <c r="E5" t="s">
        <v>12</v>
      </c>
      <c r="G5" t="s">
        <v>34</v>
      </c>
      <c r="H5" t="s">
        <v>39</v>
      </c>
      <c r="J5">
        <v>3</v>
      </c>
    </row>
    <row r="6" spans="1:10" x14ac:dyDescent="0.25">
      <c r="C6" t="s">
        <v>13</v>
      </c>
      <c r="D6" t="s">
        <v>24</v>
      </c>
      <c r="E6" t="s">
        <v>13</v>
      </c>
      <c r="G6" t="s">
        <v>35</v>
      </c>
      <c r="H6" t="s">
        <v>40</v>
      </c>
      <c r="J6">
        <v>4</v>
      </c>
    </row>
    <row r="7" spans="1:10" x14ac:dyDescent="0.25">
      <c r="C7" t="s">
        <v>3</v>
      </c>
      <c r="D7" t="s">
        <v>25</v>
      </c>
      <c r="E7" t="s">
        <v>3</v>
      </c>
      <c r="G7" t="s">
        <v>36</v>
      </c>
      <c r="H7" t="s">
        <v>41</v>
      </c>
      <c r="J7">
        <v>25</v>
      </c>
    </row>
    <row r="8" spans="1:10" x14ac:dyDescent="0.25">
      <c r="C8" t="s">
        <v>14</v>
      </c>
      <c r="D8" t="s">
        <v>26</v>
      </c>
      <c r="E8" t="s">
        <v>14</v>
      </c>
      <c r="G8" t="s">
        <v>37</v>
      </c>
      <c r="H8" t="s">
        <v>38</v>
      </c>
      <c r="J8">
        <v>5</v>
      </c>
    </row>
    <row r="9" spans="1:10" x14ac:dyDescent="0.25">
      <c r="C9" t="s">
        <v>15</v>
      </c>
      <c r="D9" t="s">
        <v>27</v>
      </c>
      <c r="E9" t="s">
        <v>15</v>
      </c>
      <c r="J9">
        <v>6</v>
      </c>
    </row>
    <row r="10" spans="1:10" x14ac:dyDescent="0.25">
      <c r="C10" t="s">
        <v>16</v>
      </c>
      <c r="D10" t="s">
        <v>28</v>
      </c>
      <c r="E10" t="s">
        <v>16</v>
      </c>
      <c r="J10">
        <v>7</v>
      </c>
    </row>
    <row r="11" spans="1:10" x14ac:dyDescent="0.25">
      <c r="C11" t="s">
        <v>4</v>
      </c>
      <c r="D11" t="s">
        <v>29</v>
      </c>
      <c r="E11" t="s">
        <v>4</v>
      </c>
      <c r="J11">
        <v>19</v>
      </c>
    </row>
    <row r="12" spans="1:10" x14ac:dyDescent="0.25">
      <c r="C12" t="s">
        <v>5</v>
      </c>
      <c r="D12" t="s">
        <v>19</v>
      </c>
      <c r="E12" t="s">
        <v>5</v>
      </c>
      <c r="J12">
        <v>20</v>
      </c>
    </row>
    <row r="13" spans="1:10" x14ac:dyDescent="0.25">
      <c r="C13" t="s">
        <v>6</v>
      </c>
      <c r="D13" t="s">
        <v>20</v>
      </c>
      <c r="E13" t="s">
        <v>6</v>
      </c>
      <c r="J13">
        <v>21</v>
      </c>
    </row>
    <row r="14" spans="1:10" x14ac:dyDescent="0.25">
      <c r="C14" t="s">
        <v>7</v>
      </c>
      <c r="D14" s="17"/>
      <c r="E14" t="s">
        <v>7</v>
      </c>
      <c r="J14">
        <v>22</v>
      </c>
    </row>
    <row r="15" spans="1:10" x14ac:dyDescent="0.25">
      <c r="C15" t="s">
        <v>8</v>
      </c>
      <c r="E15" t="s">
        <v>8</v>
      </c>
      <c r="J15">
        <v>23</v>
      </c>
    </row>
    <row r="16" spans="1:10" x14ac:dyDescent="0.25">
      <c r="C16" t="s">
        <v>9</v>
      </c>
      <c r="E16" t="s">
        <v>9</v>
      </c>
      <c r="J16">
        <v>24</v>
      </c>
    </row>
    <row r="17" spans="3:10" x14ac:dyDescent="0.25">
      <c r="C17" t="s">
        <v>17</v>
      </c>
      <c r="E17" t="s">
        <v>17</v>
      </c>
      <c r="J17">
        <v>8</v>
      </c>
    </row>
    <row r="18" spans="3:10" x14ac:dyDescent="0.25">
      <c r="C18" t="s">
        <v>18</v>
      </c>
      <c r="E18" t="s">
        <v>18</v>
      </c>
      <c r="J18">
        <v>9</v>
      </c>
    </row>
    <row r="19" spans="3:10" x14ac:dyDescent="0.25">
      <c r="C19" s="17"/>
      <c r="E19" t="s">
        <v>21</v>
      </c>
      <c r="J19">
        <v>10</v>
      </c>
    </row>
    <row r="20" spans="3:10" x14ac:dyDescent="0.25">
      <c r="E20" t="s">
        <v>22</v>
      </c>
      <c r="J20">
        <v>11</v>
      </c>
    </row>
    <row r="21" spans="3:10" x14ac:dyDescent="0.25">
      <c r="E21" t="s">
        <v>23</v>
      </c>
      <c r="J21">
        <v>12</v>
      </c>
    </row>
    <row r="22" spans="3:10" x14ac:dyDescent="0.25">
      <c r="E22" t="s">
        <v>24</v>
      </c>
      <c r="J22">
        <v>13</v>
      </c>
    </row>
    <row r="23" spans="3:10" x14ac:dyDescent="0.25">
      <c r="E23" t="s">
        <v>25</v>
      </c>
      <c r="J23">
        <v>14</v>
      </c>
    </row>
    <row r="24" spans="3:10" x14ac:dyDescent="0.25">
      <c r="E24" t="s">
        <v>26</v>
      </c>
      <c r="J24">
        <v>15</v>
      </c>
    </row>
    <row r="25" spans="3:10" x14ac:dyDescent="0.25">
      <c r="E25" t="s">
        <v>27</v>
      </c>
      <c r="J25">
        <v>16</v>
      </c>
    </row>
    <row r="26" spans="3:10" x14ac:dyDescent="0.25">
      <c r="E26" t="s">
        <v>28</v>
      </c>
      <c r="J26">
        <v>17</v>
      </c>
    </row>
    <row r="27" spans="3:10" x14ac:dyDescent="0.25">
      <c r="E27" t="s">
        <v>29</v>
      </c>
      <c r="J27">
        <v>18</v>
      </c>
    </row>
    <row r="28" spans="3:10" x14ac:dyDescent="0.25">
      <c r="E28" t="s">
        <v>19</v>
      </c>
      <c r="J28">
        <v>26</v>
      </c>
    </row>
    <row r="29" spans="3:10" x14ac:dyDescent="0.25">
      <c r="E29" t="s">
        <v>20</v>
      </c>
      <c r="J29">
        <v>27</v>
      </c>
    </row>
    <row r="30" spans="3:10" x14ac:dyDescent="0.25">
      <c r="E30" s="1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3ECA3-02B9-4FA9-B04A-8AF1CF70CF70}">
  <dimension ref="A1:H23"/>
  <sheetViews>
    <sheetView topLeftCell="A4" zoomScaleNormal="100" workbookViewId="0">
      <selection activeCell="C2" sqref="C2"/>
    </sheetView>
  </sheetViews>
  <sheetFormatPr defaultRowHeight="12.5" x14ac:dyDescent="0.25"/>
  <cols>
    <col min="1" max="1" width="59.453125" bestFit="1" customWidth="1"/>
    <col min="4" max="4" width="21.453125" bestFit="1" customWidth="1"/>
    <col min="8" max="8" width="28.81640625" bestFit="1" customWidth="1"/>
  </cols>
  <sheetData>
    <row r="1" spans="1:8" ht="13.5" thickBot="1" x14ac:dyDescent="0.35">
      <c r="A1" s="59" t="s">
        <v>74</v>
      </c>
      <c r="B1" s="59" t="s">
        <v>75</v>
      </c>
      <c r="D1" s="62" t="s">
        <v>95</v>
      </c>
      <c r="F1" s="17" t="s">
        <v>32</v>
      </c>
      <c r="H1" s="17" t="s">
        <v>34</v>
      </c>
    </row>
    <row r="2" spans="1:8" ht="13" thickTop="1" x14ac:dyDescent="0.25">
      <c r="A2" s="60" t="s">
        <v>76</v>
      </c>
      <c r="B2" s="60">
        <v>60054</v>
      </c>
      <c r="D2" s="17" t="s">
        <v>131</v>
      </c>
      <c r="F2" s="17" t="s">
        <v>33</v>
      </c>
      <c r="H2" s="17" t="s">
        <v>35</v>
      </c>
    </row>
    <row r="3" spans="1:8" x14ac:dyDescent="0.25">
      <c r="A3" s="61" t="s">
        <v>77</v>
      </c>
      <c r="B3" s="61">
        <v>64190</v>
      </c>
      <c r="H3" s="17" t="s">
        <v>36</v>
      </c>
    </row>
    <row r="4" spans="1:8" x14ac:dyDescent="0.25">
      <c r="A4" s="61" t="s">
        <v>78</v>
      </c>
      <c r="B4" s="61">
        <v>60526</v>
      </c>
      <c r="H4" s="17" t="s">
        <v>37</v>
      </c>
    </row>
    <row r="5" spans="1:8" x14ac:dyDescent="0.25">
      <c r="A5" s="61" t="s">
        <v>79</v>
      </c>
      <c r="B5" s="61">
        <v>80624</v>
      </c>
    </row>
    <row r="6" spans="1:8" x14ac:dyDescent="0.25">
      <c r="A6" s="61" t="s">
        <v>80</v>
      </c>
      <c r="B6" s="61">
        <v>68560</v>
      </c>
    </row>
    <row r="7" spans="1:8" x14ac:dyDescent="0.25">
      <c r="A7" s="61" t="s">
        <v>81</v>
      </c>
      <c r="B7" s="61">
        <v>47027</v>
      </c>
    </row>
    <row r="8" spans="1:8" x14ac:dyDescent="0.25">
      <c r="A8" s="61" t="s">
        <v>114</v>
      </c>
      <c r="B8" s="61">
        <v>55239</v>
      </c>
    </row>
    <row r="9" spans="1:8" x14ac:dyDescent="0.25">
      <c r="A9" s="61" t="s">
        <v>82</v>
      </c>
      <c r="B9" s="61">
        <v>55093</v>
      </c>
    </row>
    <row r="10" spans="1:8" x14ac:dyDescent="0.25">
      <c r="A10" s="61" t="s">
        <v>83</v>
      </c>
      <c r="B10" s="61">
        <v>55107</v>
      </c>
    </row>
    <row r="11" spans="1:8" x14ac:dyDescent="0.25">
      <c r="A11" s="5" t="s">
        <v>84</v>
      </c>
      <c r="B11" s="61">
        <v>74101</v>
      </c>
    </row>
    <row r="12" spans="1:8" x14ac:dyDescent="0.25">
      <c r="A12" s="61" t="s">
        <v>117</v>
      </c>
      <c r="B12" s="61">
        <v>55204</v>
      </c>
    </row>
    <row r="13" spans="1:8" x14ac:dyDescent="0.25">
      <c r="A13" s="61" t="s">
        <v>85</v>
      </c>
      <c r="B13" s="61">
        <v>12634</v>
      </c>
    </row>
    <row r="14" spans="1:8" x14ac:dyDescent="0.25">
      <c r="A14" s="61" t="s">
        <v>86</v>
      </c>
      <c r="B14" s="61">
        <v>71412</v>
      </c>
    </row>
    <row r="15" spans="1:8" x14ac:dyDescent="0.25">
      <c r="A15" s="61" t="s">
        <v>87</v>
      </c>
      <c r="B15" s="61">
        <v>66915</v>
      </c>
    </row>
    <row r="16" spans="1:8" x14ac:dyDescent="0.25">
      <c r="A16" s="61" t="s">
        <v>88</v>
      </c>
      <c r="B16" s="61">
        <v>25178</v>
      </c>
    </row>
    <row r="17" spans="1:2" x14ac:dyDescent="0.25">
      <c r="A17" s="61" t="s">
        <v>89</v>
      </c>
      <c r="B17" s="61">
        <v>77399</v>
      </c>
    </row>
    <row r="18" spans="1:2" x14ac:dyDescent="0.25">
      <c r="A18" s="61" t="s">
        <v>90</v>
      </c>
      <c r="B18" s="61">
        <v>88072</v>
      </c>
    </row>
    <row r="19" spans="1:2" x14ac:dyDescent="0.25">
      <c r="A19" s="61" t="s">
        <v>91</v>
      </c>
      <c r="B19" s="61">
        <v>69744</v>
      </c>
    </row>
    <row r="20" spans="1:2" x14ac:dyDescent="0.25">
      <c r="A20" s="61" t="s">
        <v>92</v>
      </c>
      <c r="B20" s="61">
        <v>70688</v>
      </c>
    </row>
    <row r="21" spans="1:2" x14ac:dyDescent="0.25">
      <c r="A21" s="61" t="s">
        <v>128</v>
      </c>
      <c r="B21" s="61">
        <v>86231</v>
      </c>
    </row>
    <row r="22" spans="1:2" x14ac:dyDescent="0.25">
      <c r="A22" s="61" t="s">
        <v>93</v>
      </c>
      <c r="B22" s="61">
        <v>60093</v>
      </c>
    </row>
    <row r="23" spans="1:2" x14ac:dyDescent="0.25">
      <c r="A23" s="61" t="s">
        <v>94</v>
      </c>
      <c r="B23" s="61">
        <v>86509</v>
      </c>
    </row>
  </sheetData>
  <sortState xmlns:xlrd2="http://schemas.microsoft.com/office/spreadsheetml/2017/richdata2" ref="A3:B23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O20"/>
  <sheetViews>
    <sheetView zoomScaleNormal="100" workbookViewId="0">
      <selection activeCell="I19" sqref="I19"/>
    </sheetView>
  </sheetViews>
  <sheetFormatPr defaultRowHeight="12.5" x14ac:dyDescent="0.25"/>
  <cols>
    <col min="1" max="1" width="31.7265625" customWidth="1"/>
    <col min="2" max="2" width="12.26953125" bestFit="1" customWidth="1"/>
    <col min="3" max="3" width="11" customWidth="1"/>
    <col min="4" max="4" width="10.7265625" customWidth="1"/>
    <col min="5" max="5" width="12.453125" customWidth="1"/>
    <col min="6" max="6" width="13.26953125" bestFit="1" customWidth="1"/>
    <col min="7" max="7" width="12.453125" customWidth="1"/>
    <col min="8" max="8" width="9.453125" style="17" customWidth="1"/>
    <col min="9" max="9" width="16.453125" style="17" bestFit="1" customWidth="1"/>
    <col min="10" max="10" width="7.81640625" customWidth="1"/>
    <col min="11" max="11" width="8.26953125" customWidth="1"/>
    <col min="14" max="14" width="13.453125" bestFit="1" customWidth="1"/>
    <col min="15" max="15" width="7.54296875" customWidth="1"/>
  </cols>
  <sheetData>
    <row r="1" spans="1:15" ht="20.25" customHeight="1" x14ac:dyDescent="0.4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6"/>
      <c r="K1" s="6"/>
      <c r="L1" s="6"/>
      <c r="M1" s="6"/>
      <c r="N1" s="6"/>
      <c r="O1" s="6"/>
    </row>
    <row r="2" spans="1:15" x14ac:dyDescent="0.25">
      <c r="J2" s="6"/>
      <c r="K2" s="6"/>
      <c r="L2" s="7"/>
      <c r="M2" s="7"/>
      <c r="N2" s="6"/>
      <c r="O2" s="6"/>
    </row>
    <row r="3" spans="1:15" ht="13" x14ac:dyDescent="0.3">
      <c r="A3" s="4" t="s">
        <v>0</v>
      </c>
      <c r="B3" s="103"/>
      <c r="C3" s="103"/>
      <c r="D3" s="103"/>
      <c r="E3" s="103"/>
      <c r="F3" s="103"/>
      <c r="G3" s="103"/>
      <c r="H3" s="103"/>
      <c r="I3" s="103"/>
      <c r="J3" s="7"/>
      <c r="K3" s="6"/>
      <c r="L3" s="6"/>
    </row>
    <row r="4" spans="1:15" ht="13" x14ac:dyDescent="0.3">
      <c r="A4" s="3" t="s">
        <v>2</v>
      </c>
      <c r="B4" s="8"/>
      <c r="C4" s="17"/>
      <c r="D4" s="17"/>
      <c r="E4" s="17"/>
      <c r="F4" s="17"/>
      <c r="G4" s="17"/>
      <c r="J4" s="6"/>
      <c r="K4" s="6"/>
      <c r="L4" s="7"/>
      <c r="M4" s="7"/>
      <c r="N4" s="6"/>
      <c r="O4" s="6"/>
    </row>
    <row r="5" spans="1:15" ht="13" x14ac:dyDescent="0.3">
      <c r="A5" s="4" t="s">
        <v>1</v>
      </c>
      <c r="B5" s="104"/>
      <c r="C5" s="105"/>
      <c r="D5" s="17"/>
      <c r="E5" s="17"/>
      <c r="F5" s="16"/>
      <c r="G5" s="18" t="s">
        <v>42</v>
      </c>
      <c r="H5" s="18"/>
      <c r="I5" s="18"/>
      <c r="K5" s="6"/>
      <c r="L5" s="7"/>
      <c r="M5" s="7"/>
      <c r="N5" s="6"/>
      <c r="O5" s="6"/>
    </row>
    <row r="6" spans="1:15" ht="13" x14ac:dyDescent="0.3">
      <c r="A6" s="4" t="s">
        <v>31</v>
      </c>
      <c r="B6" s="9"/>
      <c r="C6" s="5"/>
      <c r="D6" s="17"/>
      <c r="E6" s="17"/>
      <c r="F6" s="6"/>
      <c r="G6" s="17"/>
      <c r="K6" s="6"/>
      <c r="L6" s="7"/>
      <c r="M6" s="7"/>
      <c r="N6" s="6"/>
      <c r="O6" s="6"/>
    </row>
    <row r="7" spans="1:15" ht="13" x14ac:dyDescent="0.3">
      <c r="A7" s="4" t="s">
        <v>47</v>
      </c>
      <c r="B7" s="106"/>
      <c r="C7" s="106"/>
      <c r="D7" s="106"/>
      <c r="E7" s="17"/>
      <c r="F7" s="17"/>
      <c r="G7" s="17" t="s">
        <v>69</v>
      </c>
      <c r="K7" s="6"/>
      <c r="L7" s="7"/>
      <c r="M7" s="7"/>
      <c r="N7" s="6"/>
      <c r="O7" s="6"/>
    </row>
    <row r="8" spans="1:15" s="17" customFormat="1" ht="13" x14ac:dyDescent="0.3">
      <c r="A8" s="4" t="s">
        <v>55</v>
      </c>
      <c r="B8" s="106"/>
      <c r="C8" s="106"/>
      <c r="D8" s="106"/>
      <c r="K8" s="6"/>
      <c r="L8" s="7"/>
      <c r="M8" s="7"/>
      <c r="N8" s="6"/>
      <c r="O8" s="6"/>
    </row>
    <row r="9" spans="1:15" ht="13" x14ac:dyDescent="0.3">
      <c r="A9" s="3" t="s">
        <v>50</v>
      </c>
      <c r="B9" s="23"/>
      <c r="K9" s="6"/>
      <c r="L9" s="7"/>
      <c r="M9" s="7"/>
      <c r="N9" s="6"/>
      <c r="O9" s="6"/>
    </row>
    <row r="10" spans="1:15" ht="13" x14ac:dyDescent="0.3">
      <c r="A10" s="3" t="s">
        <v>51</v>
      </c>
      <c r="B10" s="10" t="s">
        <v>48</v>
      </c>
      <c r="J10" s="6"/>
      <c r="K10" s="6"/>
      <c r="L10" s="7"/>
      <c r="M10" s="7"/>
      <c r="N10" s="6"/>
      <c r="O10" s="6"/>
    </row>
    <row r="11" spans="1:15" ht="13" x14ac:dyDescent="0.3">
      <c r="A11" s="3" t="s">
        <v>53</v>
      </c>
      <c r="B11" s="32"/>
      <c r="C11" s="22">
        <f>B11</f>
        <v>0</v>
      </c>
      <c r="J11" s="6"/>
      <c r="K11" s="6"/>
      <c r="L11" s="7"/>
      <c r="M11" s="7"/>
      <c r="N11" s="6"/>
      <c r="O11" s="6"/>
    </row>
    <row r="12" spans="1:15" ht="13" x14ac:dyDescent="0.3">
      <c r="A12" s="3" t="s">
        <v>64</v>
      </c>
      <c r="B12" s="32"/>
      <c r="C12" s="22">
        <f>B12</f>
        <v>0</v>
      </c>
      <c r="J12" s="6"/>
      <c r="K12" s="6"/>
      <c r="L12" s="7"/>
      <c r="M12" s="7"/>
      <c r="N12" s="6"/>
      <c r="O12" s="6"/>
    </row>
    <row r="13" spans="1:15" s="11" customFormat="1" ht="13" x14ac:dyDescent="0.3">
      <c r="A13" s="14"/>
      <c r="B13" s="15"/>
      <c r="K13" s="12"/>
      <c r="L13" s="12"/>
      <c r="M13" s="13"/>
      <c r="N13" s="12"/>
      <c r="O13" s="12"/>
    </row>
    <row r="14" spans="1:15" s="11" customFormat="1" ht="13.5" thickBot="1" x14ac:dyDescent="0.35">
      <c r="A14" s="14"/>
      <c r="B14" s="15"/>
      <c r="K14" s="12"/>
      <c r="L14" s="12"/>
      <c r="M14" s="13"/>
      <c r="N14" s="12"/>
      <c r="O14" s="12"/>
    </row>
    <row r="15" spans="1:15" ht="13.5" thickBot="1" x14ac:dyDescent="0.35">
      <c r="A15" s="19" t="s">
        <v>52</v>
      </c>
      <c r="B15" s="21"/>
      <c r="C15" s="11"/>
      <c r="D15" s="11"/>
      <c r="J15" s="2"/>
    </row>
    <row r="16" spans="1:15" x14ac:dyDescent="0.25">
      <c r="A16" s="5"/>
      <c r="B16" s="5"/>
      <c r="K16" s="6"/>
      <c r="L16" s="7"/>
      <c r="M16" s="7"/>
      <c r="N16" s="6"/>
      <c r="O16" s="6"/>
    </row>
    <row r="17" spans="1:15" ht="12.75" customHeight="1" thickBot="1" x14ac:dyDescent="0.35">
      <c r="A17" s="1"/>
      <c r="D17" s="20"/>
      <c r="E17" s="20"/>
      <c r="F17" s="20"/>
      <c r="G17" s="20"/>
      <c r="H17" s="20"/>
      <c r="I17" s="20"/>
      <c r="K17" s="6"/>
      <c r="L17" s="6"/>
      <c r="M17" s="7"/>
      <c r="N17" s="6"/>
      <c r="O17" s="6"/>
    </row>
    <row r="18" spans="1:15" ht="73.5" customHeight="1" thickBot="1" x14ac:dyDescent="0.35">
      <c r="A18" s="24" t="s">
        <v>54</v>
      </c>
      <c r="B18" s="25" t="s">
        <v>63</v>
      </c>
      <c r="C18" s="25" t="s">
        <v>56</v>
      </c>
      <c r="D18" s="25" t="s">
        <v>60</v>
      </c>
      <c r="E18" s="25" t="s">
        <v>57</v>
      </c>
      <c r="F18" s="26" t="s">
        <v>59</v>
      </c>
      <c r="G18" s="25" t="s">
        <v>58</v>
      </c>
      <c r="H18" s="25" t="s">
        <v>61</v>
      </c>
      <c r="I18" s="27" t="s">
        <v>62</v>
      </c>
      <c r="J18" s="2"/>
    </row>
    <row r="19" spans="1:15" ht="13" thickBot="1" x14ac:dyDescent="0.3">
      <c r="A19" s="8"/>
      <c r="B19" s="28"/>
      <c r="C19" s="29"/>
      <c r="D19" s="29"/>
      <c r="E19" s="29"/>
      <c r="F19" s="29"/>
      <c r="G19" s="30"/>
      <c r="H19" s="31"/>
      <c r="I19" s="31"/>
    </row>
    <row r="20" spans="1:15" ht="13.5" thickBot="1" x14ac:dyDescent="0.35">
      <c r="A20" s="33" t="s">
        <v>66</v>
      </c>
      <c r="B20" s="34">
        <f>SUBTOTAL(109,TestTable[Member Months])</f>
        <v>0</v>
      </c>
      <c r="C20" s="35">
        <f>SUBTOTAL(109,TestTable[Earned Premium])</f>
        <v>0</v>
      </c>
      <c r="D20" s="35">
        <f>SUBTOTAL(109,TestTable[Earned Premium at Current Rate Level])</f>
        <v>0</v>
      </c>
      <c r="E20" s="35">
        <f>SUBTOTAL(109,TestTable[Incurred Claims w/o Demo Load])</f>
        <v>0</v>
      </c>
      <c r="F20" s="35">
        <f>SUBTOTAL(109,TestTable[Payments / (Receipts) to/from Demographic Pools])</f>
        <v>0</v>
      </c>
      <c r="G20" s="35">
        <f>SUBTOTAL(109,TestTable[Incurred Claims w/ Demo Load])</f>
        <v>0</v>
      </c>
      <c r="H20" s="36">
        <f>IFERROR(TestTable[[#Totals],[Incurred Claims w/ Demo Load]]/TestTable[[#Totals],[Earned Premium]],0)</f>
        <v>0</v>
      </c>
      <c r="I20" s="37">
        <f>IFERROR(TestTable[[#Totals],[Incurred Claims w/ Demo Load]]/TestTable[[#Totals],[Earned Premium at Current Rate Level]],0)</f>
        <v>0</v>
      </c>
    </row>
  </sheetData>
  <sheetProtection formatCells="0" formatColumns="0" formatRows="0" insertRows="0" sort="0" autoFilter="0" pivotTables="0"/>
  <mergeCells count="5">
    <mergeCell ref="B3:I3"/>
    <mergeCell ref="B5:C5"/>
    <mergeCell ref="B7:D7"/>
    <mergeCell ref="A1:I1"/>
    <mergeCell ref="B8:D8"/>
  </mergeCells>
  <dataValidations count="6">
    <dataValidation type="date" operator="greaterThan" allowBlank="1" showInputMessage="1" showErrorMessage="1" sqref="D15" xr:uid="{00000000-0002-0000-0100-000000000000}">
      <formula1>1</formula1>
    </dataValidation>
    <dataValidation type="whole" allowBlank="1" showInputMessage="1" showErrorMessage="1" sqref="B19" xr:uid="{00000000-0002-0000-0100-000001000000}">
      <formula1>0</formula1>
      <formula2>1000000000</formula2>
    </dataValidation>
    <dataValidation type="whole" allowBlank="1" showInputMessage="1" showErrorMessage="1" sqref="C19:G19" xr:uid="{00000000-0002-0000-0100-000002000000}">
      <formula1>-10000000000</formula1>
      <formula2>10000000000</formula2>
    </dataValidation>
    <dataValidation operator="greaterThan" allowBlank="1" showInputMessage="1" showErrorMessage="1" sqref="B15" xr:uid="{00000000-0002-0000-0100-000003000000}"/>
    <dataValidation type="list" allowBlank="1" showInputMessage="1" showErrorMessage="1" sqref="B6" xr:uid="{00000000-0002-0000-0100-000004000000}">
      <formula1>GroupInd</formula1>
    </dataValidation>
    <dataValidation type="list" allowBlank="1" showInputMessage="1" showErrorMessage="1" sqref="B7:D7" xr:uid="{00000000-0002-0000-0100-000005000000}">
      <formula1>ProdType</formula1>
    </dataValidation>
  </dataValidations>
  <pageMargins left="0.2" right="0.17" top="0.49" bottom="0.35" header="0.22" footer="0.19"/>
  <pageSetup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R1"/>
  <sheetViews>
    <sheetView topLeftCell="D1" workbookViewId="0">
      <selection sqref="A1:R1"/>
    </sheetView>
  </sheetViews>
  <sheetFormatPr defaultRowHeight="12.5" x14ac:dyDescent="0.25"/>
  <cols>
    <col min="1" max="1" width="21.26953125" customWidth="1"/>
    <col min="2" max="2" width="20.453125" customWidth="1"/>
    <col min="3" max="3" width="15.7265625" customWidth="1"/>
    <col min="4" max="4" width="16.81640625" customWidth="1"/>
    <col min="5" max="5" width="29" customWidth="1"/>
    <col min="6" max="9" width="22.7265625" customWidth="1"/>
    <col min="12" max="14" width="9.7265625" bestFit="1" customWidth="1"/>
    <col min="16" max="16" width="11.1796875" customWidth="1"/>
  </cols>
  <sheetData>
    <row r="1" spans="1:18" ht="122.25" customHeight="1" thickBot="1" x14ac:dyDescent="0.35">
      <c r="A1" s="4" t="s">
        <v>0</v>
      </c>
      <c r="B1" s="3" t="s">
        <v>2</v>
      </c>
      <c r="C1" s="4" t="s">
        <v>1</v>
      </c>
      <c r="D1" s="4" t="s">
        <v>31</v>
      </c>
      <c r="E1" s="4" t="s">
        <v>65</v>
      </c>
      <c r="F1" s="3" t="s">
        <v>68</v>
      </c>
      <c r="G1" s="3" t="s">
        <v>50</v>
      </c>
      <c r="H1" s="3" t="s">
        <v>51</v>
      </c>
      <c r="I1" s="19" t="s">
        <v>52</v>
      </c>
      <c r="J1" s="38" t="s">
        <v>54</v>
      </c>
      <c r="K1" s="39" t="s">
        <v>63</v>
      </c>
      <c r="L1" s="39" t="s">
        <v>56</v>
      </c>
      <c r="M1" s="39" t="s">
        <v>60</v>
      </c>
      <c r="N1" s="39" t="s">
        <v>57</v>
      </c>
      <c r="O1" s="40" t="s">
        <v>59</v>
      </c>
      <c r="P1" s="39" t="s">
        <v>58</v>
      </c>
      <c r="Q1" s="39" t="s">
        <v>61</v>
      </c>
      <c r="R1" s="41" t="s">
        <v>62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Button 1">
              <controlPr defaultSize="0" print="0" autoFill="0" autoPict="0" macro="[0]!DatatTransferX">
                <anchor moveWithCells="1" sizeWithCells="1">
                  <from>
                    <xdr:col>18</xdr:col>
                    <xdr:colOff>514350</xdr:colOff>
                    <xdr:row>0</xdr:row>
                    <xdr:rowOff>361950</xdr:rowOff>
                  </from>
                  <to>
                    <xdr:col>20</xdr:col>
                    <xdr:colOff>603250</xdr:colOff>
                    <xdr:row>0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5" name="Button 5">
              <controlPr defaultSize="0" print="0" autoFill="0" autoPict="0" macro="[0]!AccImport8">
                <anchor moveWithCells="1" sizeWithCells="1">
                  <from>
                    <xdr:col>21</xdr:col>
                    <xdr:colOff>323850</xdr:colOff>
                    <xdr:row>0</xdr:row>
                    <xdr:rowOff>361950</xdr:rowOff>
                  </from>
                  <to>
                    <xdr:col>23</xdr:col>
                    <xdr:colOff>76200</xdr:colOff>
                    <xdr:row>0</xdr:row>
                    <xdr:rowOff>1136650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19"/>
  <sheetViews>
    <sheetView tabSelected="1" workbookViewId="0">
      <selection activeCell="B3" sqref="B3:I3"/>
    </sheetView>
  </sheetViews>
  <sheetFormatPr defaultColWidth="9.1796875" defaultRowHeight="12.5" x14ac:dyDescent="0.25"/>
  <cols>
    <col min="1" max="1" width="39.26953125" style="11" customWidth="1"/>
    <col min="2" max="2" width="13" style="11" customWidth="1"/>
    <col min="3" max="3" width="11.81640625" style="11" customWidth="1"/>
    <col min="4" max="4" width="9.453125" style="11" bestFit="1" customWidth="1"/>
    <col min="5" max="5" width="14" style="11" customWidth="1"/>
    <col min="6" max="6" width="13.26953125" style="11" bestFit="1" customWidth="1"/>
    <col min="7" max="7" width="12.453125" style="11" customWidth="1"/>
    <col min="8" max="8" width="9.453125" style="11" customWidth="1"/>
    <col min="9" max="9" width="16.453125" style="11" bestFit="1" customWidth="1"/>
    <col min="10" max="16384" width="9.1796875" style="11"/>
  </cols>
  <sheetData>
    <row r="1" spans="1:11" ht="20.25" customHeight="1" x14ac:dyDescent="0.4">
      <c r="A1" s="108" t="s">
        <v>130</v>
      </c>
      <c r="B1" s="108"/>
      <c r="C1" s="108"/>
      <c r="D1" s="108"/>
      <c r="E1" s="108"/>
      <c r="F1" s="108"/>
      <c r="G1" s="108"/>
      <c r="H1" s="108"/>
      <c r="I1" s="108"/>
      <c r="J1" s="63" t="e">
        <f>VLOOKUP(MAIN!B7,'Plan List'!G5:H8,2,FALSE)</f>
        <v>#N/A</v>
      </c>
    </row>
    <row r="3" spans="1:11" ht="13" x14ac:dyDescent="0.3">
      <c r="A3" s="64" t="s">
        <v>0</v>
      </c>
      <c r="B3" s="109"/>
      <c r="C3" s="110"/>
      <c r="D3" s="110"/>
      <c r="E3" s="110"/>
      <c r="F3" s="110"/>
      <c r="G3" s="110"/>
      <c r="H3" s="110"/>
      <c r="I3" s="111"/>
    </row>
    <row r="4" spans="1:11" ht="13" x14ac:dyDescent="0.3">
      <c r="A4" s="65" t="s">
        <v>2</v>
      </c>
      <c r="B4" s="71" t="str">
        <f>IF(ISBLANK(B3)," ",VLOOKUP(B3,Admin!A2:B23,2))</f>
        <v xml:space="preserve"> </v>
      </c>
    </row>
    <row r="5" spans="1:11" ht="13" x14ac:dyDescent="0.3">
      <c r="A5" s="64" t="s">
        <v>1</v>
      </c>
      <c r="B5" s="112"/>
      <c r="C5" s="113"/>
      <c r="F5" s="66"/>
      <c r="G5" s="67" t="s">
        <v>42</v>
      </c>
      <c r="H5" s="67"/>
      <c r="I5" s="67"/>
    </row>
    <row r="6" spans="1:11" ht="13" x14ac:dyDescent="0.3">
      <c r="A6" s="64" t="s">
        <v>31</v>
      </c>
      <c r="B6" s="42"/>
      <c r="C6" s="15"/>
    </row>
    <row r="7" spans="1:11" ht="13" x14ac:dyDescent="0.3">
      <c r="A7" s="64" t="s">
        <v>65</v>
      </c>
      <c r="B7" s="114"/>
      <c r="C7" s="115"/>
      <c r="D7" s="116"/>
      <c r="F7" s="68"/>
      <c r="G7" s="117" t="s">
        <v>69</v>
      </c>
      <c r="H7" s="117"/>
      <c r="I7" s="117"/>
      <c r="J7" s="117"/>
      <c r="K7" s="117"/>
    </row>
    <row r="8" spans="1:11" ht="13" x14ac:dyDescent="0.3">
      <c r="A8" s="14"/>
      <c r="B8" s="15"/>
    </row>
    <row r="9" spans="1:11" ht="13" x14ac:dyDescent="0.3">
      <c r="A9" s="72" t="s">
        <v>109</v>
      </c>
      <c r="B9" s="23"/>
    </row>
    <row r="10" spans="1:11" ht="13" x14ac:dyDescent="0.3">
      <c r="A10" s="72" t="s">
        <v>52</v>
      </c>
      <c r="B10" s="75"/>
    </row>
    <row r="14" spans="1:11" ht="21.75" customHeight="1" x14ac:dyDescent="0.3">
      <c r="A14" s="69" t="s">
        <v>106</v>
      </c>
    </row>
    <row r="15" spans="1:11" ht="18.75" customHeight="1" x14ac:dyDescent="0.3">
      <c r="A15" s="11" t="s">
        <v>107</v>
      </c>
      <c r="F15" s="70"/>
    </row>
    <row r="16" spans="1:11" x14ac:dyDescent="0.25">
      <c r="A16" s="11" t="s">
        <v>112</v>
      </c>
    </row>
    <row r="17" spans="1:1" x14ac:dyDescent="0.25">
      <c r="A17" s="11" t="s">
        <v>108</v>
      </c>
    </row>
    <row r="18" spans="1:1" x14ac:dyDescent="0.25">
      <c r="A18" s="11" t="s">
        <v>113</v>
      </c>
    </row>
    <row r="19" spans="1:1" ht="14" x14ac:dyDescent="0.3">
      <c r="A19" s="74" t="s">
        <v>110</v>
      </c>
    </row>
  </sheetData>
  <sheetProtection algorithmName="SHA-512" hashValue="35LnZTzG4UWeFO7WKG8tls3rAVbD6DZuFEOamYDN3OGVcSLXRaNfEQFzbVs+rJx+Jbwq6KtmmkMp7mhWraHxDg==" saltValue="aBa0lHkRA4pf0j32pPKXNw==" spinCount="100000" sheet="1" objects="1" scenarios="1"/>
  <mergeCells count="5">
    <mergeCell ref="A1:I1"/>
    <mergeCell ref="B3:I3"/>
    <mergeCell ref="B5:C5"/>
    <mergeCell ref="B7:D7"/>
    <mergeCell ref="G7:K7"/>
  </mergeCells>
  <dataValidations count="3">
    <dataValidation type="date" operator="greaterThan" allowBlank="1" showInputMessage="1" showErrorMessage="1" sqref="B10 D10" xr:uid="{00000000-0002-0000-0300-000000000000}">
      <formula1>1</formula1>
    </dataValidation>
    <dataValidation type="list" allowBlank="1" showInputMessage="1" showErrorMessage="1" sqref="B6" xr:uid="{00000000-0002-0000-0300-000001000000}">
      <formula1>Market</formula1>
    </dataValidation>
    <dataValidation type="list" allowBlank="1" showInputMessage="1" showErrorMessage="1" sqref="B7:D7" xr:uid="{00000000-0002-0000-0300-000002000000}">
      <formula1>Product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9AEADA-6345-4BCF-BB46-B70AF51EC0E3}">
          <x14:formula1>
            <xm:f>Admin!$A$2:$A$23</xm:f>
          </x14:formula1>
          <xm:sqref>B3:I3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W78"/>
  <sheetViews>
    <sheetView workbookViewId="0">
      <selection activeCell="B5" sqref="B5:D5"/>
    </sheetView>
  </sheetViews>
  <sheetFormatPr defaultColWidth="9.1796875" defaultRowHeight="12.5" x14ac:dyDescent="0.25"/>
  <cols>
    <col min="1" max="1" width="14.81640625" style="11" customWidth="1"/>
    <col min="2" max="2" width="13.453125" style="11" bestFit="1" customWidth="1"/>
    <col min="3" max="9" width="13.7265625" style="11" customWidth="1"/>
    <col min="10" max="10" width="9.1796875" style="11"/>
    <col min="11" max="11" width="18.1796875" style="11" customWidth="1"/>
    <col min="12" max="12" width="12.453125" style="11" bestFit="1" customWidth="1"/>
    <col min="13" max="17" width="13.7265625" style="11" customWidth="1"/>
    <col min="18" max="18" width="9.7265625" style="11" customWidth="1"/>
    <col min="19" max="21" width="13.7265625" style="11" customWidth="1"/>
    <col min="22" max="16384" width="9.1796875" style="11"/>
  </cols>
  <sheetData>
    <row r="1" spans="1:23" ht="18" x14ac:dyDescent="0.4">
      <c r="A1" s="73" t="s">
        <v>72</v>
      </c>
    </row>
    <row r="2" spans="1:23" ht="13" x14ac:dyDescent="0.3">
      <c r="E2" s="66"/>
      <c r="F2" s="67" t="s">
        <v>42</v>
      </c>
    </row>
    <row r="4" spans="1:23" ht="13" x14ac:dyDescent="0.3">
      <c r="A4" s="57" t="s">
        <v>50</v>
      </c>
      <c r="B4" s="58" t="s">
        <v>10</v>
      </c>
      <c r="M4" s="57" t="s">
        <v>50</v>
      </c>
      <c r="N4" s="58" t="s">
        <v>16</v>
      </c>
    </row>
    <row r="5" spans="1:23" ht="13.5" thickBot="1" x14ac:dyDescent="0.35">
      <c r="A5" s="53" t="s">
        <v>55</v>
      </c>
      <c r="B5" s="118"/>
      <c r="C5" s="118"/>
      <c r="D5" s="118"/>
      <c r="M5" s="53" t="s">
        <v>55</v>
      </c>
      <c r="N5" s="118"/>
      <c r="O5" s="118"/>
      <c r="P5" s="118"/>
    </row>
    <row r="6" spans="1:23" ht="104.5" thickBot="1" x14ac:dyDescent="0.35">
      <c r="A6" s="49" t="s">
        <v>54</v>
      </c>
      <c r="B6" s="50" t="s">
        <v>63</v>
      </c>
      <c r="C6" s="50" t="s">
        <v>56</v>
      </c>
      <c r="D6" s="50" t="s">
        <v>60</v>
      </c>
      <c r="E6" s="50" t="s">
        <v>115</v>
      </c>
      <c r="F6" s="50" t="s">
        <v>116</v>
      </c>
      <c r="G6" s="50" t="s">
        <v>57</v>
      </c>
      <c r="H6" s="51" t="s">
        <v>59</v>
      </c>
      <c r="I6" s="50" t="s">
        <v>58</v>
      </c>
      <c r="J6" s="50" t="s">
        <v>61</v>
      </c>
      <c r="K6" s="52" t="s">
        <v>62</v>
      </c>
      <c r="M6" s="49" t="s">
        <v>54</v>
      </c>
      <c r="N6" s="50" t="s">
        <v>63</v>
      </c>
      <c r="O6" s="50" t="s">
        <v>56</v>
      </c>
      <c r="P6" s="50" t="s">
        <v>60</v>
      </c>
      <c r="Q6" s="50" t="s">
        <v>115</v>
      </c>
      <c r="R6" s="50" t="s">
        <v>116</v>
      </c>
      <c r="S6" s="50" t="s">
        <v>57</v>
      </c>
      <c r="T6" s="51" t="s">
        <v>59</v>
      </c>
      <c r="U6" s="50" t="s">
        <v>58</v>
      </c>
      <c r="V6" s="50" t="s">
        <v>61</v>
      </c>
      <c r="W6" s="52" t="s">
        <v>62</v>
      </c>
    </row>
    <row r="7" spans="1:23" ht="13" thickTop="1" x14ac:dyDescent="0.25">
      <c r="A7" s="76" t="str">
        <f>_xlfn.CONCAT("Pre-", $A$12-4)</f>
        <v>Pre--4</v>
      </c>
      <c r="B7" s="85"/>
      <c r="C7" s="88"/>
      <c r="D7" s="88"/>
      <c r="E7" s="88"/>
      <c r="F7" s="88"/>
      <c r="G7" s="91" t="str">
        <f>IF(AND(E7="",F7=""),"",E7+F7)</f>
        <v/>
      </c>
      <c r="H7" s="88"/>
      <c r="I7" s="54" t="str">
        <f>IF(AND(G7="",H7=""),"",G7+H7)</f>
        <v/>
      </c>
      <c r="J7" s="55" t="str">
        <f t="shared" ref="J7:J12" si="0">IFERROR(I7/C7,"")</f>
        <v/>
      </c>
      <c r="K7" s="77" t="str">
        <f t="shared" ref="K7:K12" si="1">IFERROR(I7/D7,"")</f>
        <v/>
      </c>
      <c r="M7" s="76" t="str">
        <f>_xlfn.CONCAT("Pre-", $A$12-4)</f>
        <v>Pre--4</v>
      </c>
      <c r="N7" s="85"/>
      <c r="O7" s="88"/>
      <c r="P7" s="88"/>
      <c r="Q7" s="88"/>
      <c r="R7" s="88"/>
      <c r="S7" s="91" t="str">
        <f>IF(AND(Q7="",R7=""),"",Q7+R7)</f>
        <v/>
      </c>
      <c r="T7" s="88"/>
      <c r="U7" s="54" t="str">
        <f>IF(AND(S7="",T7=""),"",S7+T7)</f>
        <v/>
      </c>
      <c r="V7" s="55" t="str">
        <f t="shared" ref="V7:V12" si="2">IFERROR(U7/O7,"")</f>
        <v/>
      </c>
      <c r="W7" s="77" t="str">
        <f t="shared" ref="W7:W12" si="3">IFERROR(U7/P7,"")</f>
        <v/>
      </c>
    </row>
    <row r="8" spans="1:23" x14ac:dyDescent="0.25">
      <c r="A8" s="78">
        <f>$A$12-4</f>
        <v>-4</v>
      </c>
      <c r="B8" s="86"/>
      <c r="C8" s="89"/>
      <c r="D8" s="89"/>
      <c r="E8" s="89"/>
      <c r="F8" s="89"/>
      <c r="G8" s="92" t="str">
        <f t="shared" ref="G8:G12" si="4">IF(AND(E8="",F8=""),"",E8+F8)</f>
        <v/>
      </c>
      <c r="H8" s="89"/>
      <c r="I8" s="54" t="str">
        <f t="shared" ref="I8:I12" si="5">IF(AND(G8="",H8=""),"",G8+H8)</f>
        <v/>
      </c>
      <c r="J8" s="55" t="str">
        <f t="shared" si="0"/>
        <v/>
      </c>
      <c r="K8" s="77" t="str">
        <f t="shared" si="1"/>
        <v/>
      </c>
      <c r="M8" s="78">
        <f>$A$12-4</f>
        <v>-4</v>
      </c>
      <c r="N8" s="86"/>
      <c r="O8" s="89"/>
      <c r="P8" s="89"/>
      <c r="Q8" s="89"/>
      <c r="R8" s="89"/>
      <c r="S8" s="92" t="str">
        <f t="shared" ref="S8:S12" si="6">IF(AND(Q8="",R8=""),"",Q8+R8)</f>
        <v/>
      </c>
      <c r="T8" s="89"/>
      <c r="U8" s="54" t="str">
        <f t="shared" ref="U8:U12" si="7">IF(AND(S8="",T8=""),"",S8+T8)</f>
        <v/>
      </c>
      <c r="V8" s="55" t="str">
        <f t="shared" si="2"/>
        <v/>
      </c>
      <c r="W8" s="77" t="str">
        <f t="shared" si="3"/>
        <v/>
      </c>
    </row>
    <row r="9" spans="1:23" x14ac:dyDescent="0.25">
      <c r="A9" s="78">
        <f>$A$12-3</f>
        <v>-3</v>
      </c>
      <c r="B9" s="86"/>
      <c r="C9" s="89"/>
      <c r="D9" s="89"/>
      <c r="E9" s="89"/>
      <c r="F9" s="89"/>
      <c r="G9" s="92" t="str">
        <f t="shared" si="4"/>
        <v/>
      </c>
      <c r="H9" s="89"/>
      <c r="I9" s="54" t="str">
        <f t="shared" si="5"/>
        <v/>
      </c>
      <c r="J9" s="55" t="str">
        <f t="shared" si="0"/>
        <v/>
      </c>
      <c r="K9" s="77" t="str">
        <f t="shared" si="1"/>
        <v/>
      </c>
      <c r="M9" s="78">
        <f>$A$12-3</f>
        <v>-3</v>
      </c>
      <c r="N9" s="86"/>
      <c r="O9" s="89"/>
      <c r="P9" s="89"/>
      <c r="Q9" s="89"/>
      <c r="R9" s="89"/>
      <c r="S9" s="92" t="str">
        <f t="shared" si="6"/>
        <v/>
      </c>
      <c r="T9" s="89"/>
      <c r="U9" s="54" t="str">
        <f t="shared" si="7"/>
        <v/>
      </c>
      <c r="V9" s="55" t="str">
        <f t="shared" si="2"/>
        <v/>
      </c>
      <c r="W9" s="77" t="str">
        <f t="shared" si="3"/>
        <v/>
      </c>
    </row>
    <row r="10" spans="1:23" x14ac:dyDescent="0.25">
      <c r="A10" s="78">
        <f>$A$12-2</f>
        <v>-2</v>
      </c>
      <c r="B10" s="86"/>
      <c r="C10" s="89"/>
      <c r="D10" s="89"/>
      <c r="E10" s="89"/>
      <c r="F10" s="89"/>
      <c r="G10" s="92" t="str">
        <f t="shared" si="4"/>
        <v/>
      </c>
      <c r="H10" s="89"/>
      <c r="I10" s="54" t="str">
        <f t="shared" si="5"/>
        <v/>
      </c>
      <c r="J10" s="55" t="str">
        <f t="shared" si="0"/>
        <v/>
      </c>
      <c r="K10" s="77" t="str">
        <f t="shared" si="1"/>
        <v/>
      </c>
      <c r="M10" s="78">
        <f>$A$12-2</f>
        <v>-2</v>
      </c>
      <c r="N10" s="86"/>
      <c r="O10" s="89"/>
      <c r="P10" s="89"/>
      <c r="Q10" s="89"/>
      <c r="R10" s="89"/>
      <c r="S10" s="92" t="str">
        <f t="shared" si="6"/>
        <v/>
      </c>
      <c r="T10" s="89"/>
      <c r="U10" s="54" t="str">
        <f t="shared" si="7"/>
        <v/>
      </c>
      <c r="V10" s="55" t="str">
        <f t="shared" si="2"/>
        <v/>
      </c>
      <c r="W10" s="77" t="str">
        <f t="shared" si="3"/>
        <v/>
      </c>
    </row>
    <row r="11" spans="1:23" x14ac:dyDescent="0.25">
      <c r="A11" s="78">
        <f>$A$12-1</f>
        <v>-1</v>
      </c>
      <c r="B11" s="86"/>
      <c r="C11" s="89"/>
      <c r="D11" s="89"/>
      <c r="E11" s="89"/>
      <c r="F11" s="89"/>
      <c r="G11" s="92" t="str">
        <f t="shared" si="4"/>
        <v/>
      </c>
      <c r="H11" s="89"/>
      <c r="I11" s="54" t="str">
        <f t="shared" si="5"/>
        <v/>
      </c>
      <c r="J11" s="55" t="str">
        <f t="shared" si="0"/>
        <v/>
      </c>
      <c r="K11" s="77" t="str">
        <f t="shared" si="1"/>
        <v/>
      </c>
      <c r="M11" s="78">
        <f>$A$12-1</f>
        <v>-1</v>
      </c>
      <c r="N11" s="86"/>
      <c r="O11" s="89"/>
      <c r="P11" s="89"/>
      <c r="Q11" s="89"/>
      <c r="R11" s="89"/>
      <c r="S11" s="92" t="str">
        <f t="shared" si="6"/>
        <v/>
      </c>
      <c r="T11" s="89"/>
      <c r="U11" s="54" t="str">
        <f t="shared" si="7"/>
        <v/>
      </c>
      <c r="V11" s="55" t="str">
        <f t="shared" si="2"/>
        <v/>
      </c>
      <c r="W11" s="77" t="str">
        <f t="shared" si="3"/>
        <v/>
      </c>
    </row>
    <row r="12" spans="1:23" ht="13" thickBot="1" x14ac:dyDescent="0.3">
      <c r="A12" s="79">
        <f>MAIN!$B$9</f>
        <v>0</v>
      </c>
      <c r="B12" s="87"/>
      <c r="C12" s="90"/>
      <c r="D12" s="90"/>
      <c r="E12" s="90"/>
      <c r="F12" s="90"/>
      <c r="G12" s="93" t="str">
        <f t="shared" si="4"/>
        <v/>
      </c>
      <c r="H12" s="90"/>
      <c r="I12" s="80" t="str">
        <f t="shared" si="5"/>
        <v/>
      </c>
      <c r="J12" s="81" t="str">
        <f t="shared" si="0"/>
        <v/>
      </c>
      <c r="K12" s="82" t="str">
        <f t="shared" si="1"/>
        <v/>
      </c>
      <c r="M12" s="79">
        <f>MAIN!$B$9</f>
        <v>0</v>
      </c>
      <c r="N12" s="87"/>
      <c r="O12" s="90"/>
      <c r="P12" s="90"/>
      <c r="Q12" s="90"/>
      <c r="R12" s="90"/>
      <c r="S12" s="93" t="str">
        <f t="shared" si="6"/>
        <v/>
      </c>
      <c r="T12" s="90"/>
      <c r="U12" s="80" t="str">
        <f t="shared" si="7"/>
        <v/>
      </c>
      <c r="V12" s="81" t="str">
        <f t="shared" si="2"/>
        <v/>
      </c>
      <c r="W12" s="82" t="str">
        <f t="shared" si="3"/>
        <v/>
      </c>
    </row>
    <row r="15" spans="1:23" ht="13" x14ac:dyDescent="0.3">
      <c r="A15" s="57" t="s">
        <v>50</v>
      </c>
      <c r="B15" s="58" t="s">
        <v>11</v>
      </c>
      <c r="M15" s="57" t="s">
        <v>50</v>
      </c>
      <c r="N15" s="58" t="s">
        <v>4</v>
      </c>
    </row>
    <row r="16" spans="1:23" ht="13.5" thickBot="1" x14ac:dyDescent="0.35">
      <c r="A16" s="53" t="s">
        <v>55</v>
      </c>
      <c r="B16" s="118"/>
      <c r="C16" s="118"/>
      <c r="D16" s="118"/>
      <c r="M16" s="53" t="s">
        <v>55</v>
      </c>
      <c r="N16" s="118"/>
      <c r="O16" s="118"/>
      <c r="P16" s="118"/>
    </row>
    <row r="17" spans="1:23" ht="104.5" thickBot="1" x14ac:dyDescent="0.35">
      <c r="A17" s="49" t="s">
        <v>54</v>
      </c>
      <c r="B17" s="50" t="s">
        <v>63</v>
      </c>
      <c r="C17" s="50" t="s">
        <v>56</v>
      </c>
      <c r="D17" s="50" t="s">
        <v>60</v>
      </c>
      <c r="E17" s="50" t="s">
        <v>115</v>
      </c>
      <c r="F17" s="50" t="s">
        <v>116</v>
      </c>
      <c r="G17" s="50" t="s">
        <v>57</v>
      </c>
      <c r="H17" s="51" t="s">
        <v>59</v>
      </c>
      <c r="I17" s="50" t="s">
        <v>58</v>
      </c>
      <c r="J17" s="50" t="s">
        <v>61</v>
      </c>
      <c r="K17" s="52" t="s">
        <v>62</v>
      </c>
      <c r="M17" s="49" t="s">
        <v>54</v>
      </c>
      <c r="N17" s="50" t="s">
        <v>63</v>
      </c>
      <c r="O17" s="50" t="s">
        <v>56</v>
      </c>
      <c r="P17" s="50" t="s">
        <v>60</v>
      </c>
      <c r="Q17" s="50" t="s">
        <v>115</v>
      </c>
      <c r="R17" s="50" t="s">
        <v>116</v>
      </c>
      <c r="S17" s="50" t="s">
        <v>57</v>
      </c>
      <c r="T17" s="51" t="s">
        <v>59</v>
      </c>
      <c r="U17" s="50" t="s">
        <v>58</v>
      </c>
      <c r="V17" s="50" t="s">
        <v>61</v>
      </c>
      <c r="W17" s="52" t="s">
        <v>62</v>
      </c>
    </row>
    <row r="18" spans="1:23" ht="13" thickTop="1" x14ac:dyDescent="0.25">
      <c r="A18" s="76" t="str">
        <f>_xlfn.CONCAT("Pre-", $A$12-4)</f>
        <v>Pre--4</v>
      </c>
      <c r="B18" s="85"/>
      <c r="C18" s="88"/>
      <c r="D18" s="88"/>
      <c r="E18" s="88"/>
      <c r="F18" s="88"/>
      <c r="G18" s="91" t="str">
        <f>IF(AND(E18="",F18=""),"",E18+F18)</f>
        <v/>
      </c>
      <c r="H18" s="88"/>
      <c r="I18" s="54" t="str">
        <f>IF(AND(G18="",H18=""),"",G18+H18)</f>
        <v/>
      </c>
      <c r="J18" s="55" t="str">
        <f t="shared" ref="J18:J23" si="8">IFERROR(I18/C18,"")</f>
        <v/>
      </c>
      <c r="K18" s="77" t="str">
        <f t="shared" ref="K18:K23" si="9">IFERROR(I18/D18,"")</f>
        <v/>
      </c>
      <c r="M18" s="76" t="str">
        <f>_xlfn.CONCAT("Pre-", $A$12-4)</f>
        <v>Pre--4</v>
      </c>
      <c r="N18" s="85"/>
      <c r="O18" s="88"/>
      <c r="P18" s="88"/>
      <c r="Q18" s="88"/>
      <c r="R18" s="88"/>
      <c r="S18" s="91" t="str">
        <f>IF(AND(Q18="",R18=""),"",Q18+R18)</f>
        <v/>
      </c>
      <c r="T18" s="88"/>
      <c r="U18" s="54" t="str">
        <f>IF(AND(S18="",T18=""),"",S18+T18)</f>
        <v/>
      </c>
      <c r="V18" s="55" t="str">
        <f t="shared" ref="V18:V23" si="10">IFERROR(U18/O18,"")</f>
        <v/>
      </c>
      <c r="W18" s="77" t="str">
        <f t="shared" ref="W18:W23" si="11">IFERROR(U18/P18,"")</f>
        <v/>
      </c>
    </row>
    <row r="19" spans="1:23" x14ac:dyDescent="0.25">
      <c r="A19" s="78">
        <f>$A$12-4</f>
        <v>-4</v>
      </c>
      <c r="B19" s="86"/>
      <c r="C19" s="89"/>
      <c r="D19" s="89"/>
      <c r="E19" s="89"/>
      <c r="F19" s="89"/>
      <c r="G19" s="92" t="str">
        <f t="shared" ref="G19:G23" si="12">IF(AND(E19="",F19=""),"",E19+F19)</f>
        <v/>
      </c>
      <c r="H19" s="89"/>
      <c r="I19" s="54" t="str">
        <f t="shared" ref="I19:I23" si="13">IF(AND(G19="",H19=""),"",G19+H19)</f>
        <v/>
      </c>
      <c r="J19" s="55" t="str">
        <f t="shared" si="8"/>
        <v/>
      </c>
      <c r="K19" s="77" t="str">
        <f t="shared" si="9"/>
        <v/>
      </c>
      <c r="M19" s="78">
        <f>$A$12-4</f>
        <v>-4</v>
      </c>
      <c r="N19" s="86"/>
      <c r="O19" s="89"/>
      <c r="P19" s="89"/>
      <c r="Q19" s="89"/>
      <c r="R19" s="89"/>
      <c r="S19" s="92" t="str">
        <f t="shared" ref="S19:S23" si="14">IF(AND(Q19="",R19=""),"",Q19+R19)</f>
        <v/>
      </c>
      <c r="T19" s="89"/>
      <c r="U19" s="54" t="str">
        <f t="shared" ref="U19:U23" si="15">IF(AND(S19="",T19=""),"",S19+T19)</f>
        <v/>
      </c>
      <c r="V19" s="55" t="str">
        <f t="shared" si="10"/>
        <v/>
      </c>
      <c r="W19" s="77" t="str">
        <f t="shared" si="11"/>
        <v/>
      </c>
    </row>
    <row r="20" spans="1:23" x14ac:dyDescent="0.25">
      <c r="A20" s="78">
        <f>$A$12-3</f>
        <v>-3</v>
      </c>
      <c r="B20" s="86"/>
      <c r="C20" s="89"/>
      <c r="D20" s="89"/>
      <c r="E20" s="89"/>
      <c r="F20" s="89"/>
      <c r="G20" s="92" t="str">
        <f t="shared" si="12"/>
        <v/>
      </c>
      <c r="H20" s="89"/>
      <c r="I20" s="54" t="str">
        <f t="shared" si="13"/>
        <v/>
      </c>
      <c r="J20" s="55" t="str">
        <f t="shared" si="8"/>
        <v/>
      </c>
      <c r="K20" s="77" t="str">
        <f t="shared" si="9"/>
        <v/>
      </c>
      <c r="M20" s="78">
        <f>$A$12-3</f>
        <v>-3</v>
      </c>
      <c r="N20" s="86"/>
      <c r="O20" s="89"/>
      <c r="P20" s="89"/>
      <c r="Q20" s="89"/>
      <c r="R20" s="89"/>
      <c r="S20" s="92" t="str">
        <f t="shared" si="14"/>
        <v/>
      </c>
      <c r="T20" s="89"/>
      <c r="U20" s="54" t="str">
        <f t="shared" si="15"/>
        <v/>
      </c>
      <c r="V20" s="55" t="str">
        <f t="shared" si="10"/>
        <v/>
      </c>
      <c r="W20" s="77" t="str">
        <f t="shared" si="11"/>
        <v/>
      </c>
    </row>
    <row r="21" spans="1:23" x14ac:dyDescent="0.25">
      <c r="A21" s="78">
        <f>$A$12-2</f>
        <v>-2</v>
      </c>
      <c r="B21" s="86"/>
      <c r="C21" s="89"/>
      <c r="D21" s="89"/>
      <c r="E21" s="89"/>
      <c r="F21" s="89"/>
      <c r="G21" s="92" t="str">
        <f t="shared" si="12"/>
        <v/>
      </c>
      <c r="H21" s="89"/>
      <c r="I21" s="54" t="str">
        <f t="shared" si="13"/>
        <v/>
      </c>
      <c r="J21" s="55" t="str">
        <f t="shared" si="8"/>
        <v/>
      </c>
      <c r="K21" s="77" t="str">
        <f t="shared" si="9"/>
        <v/>
      </c>
      <c r="M21" s="78">
        <f>$A$12-2</f>
        <v>-2</v>
      </c>
      <c r="N21" s="86"/>
      <c r="O21" s="89"/>
      <c r="P21" s="89"/>
      <c r="Q21" s="89"/>
      <c r="R21" s="89"/>
      <c r="S21" s="92" t="str">
        <f t="shared" si="14"/>
        <v/>
      </c>
      <c r="T21" s="89"/>
      <c r="U21" s="54" t="str">
        <f t="shared" si="15"/>
        <v/>
      </c>
      <c r="V21" s="55" t="str">
        <f t="shared" si="10"/>
        <v/>
      </c>
      <c r="W21" s="77" t="str">
        <f t="shared" si="11"/>
        <v/>
      </c>
    </row>
    <row r="22" spans="1:23" x14ac:dyDescent="0.25">
      <c r="A22" s="78">
        <f>$A$12-1</f>
        <v>-1</v>
      </c>
      <c r="B22" s="86"/>
      <c r="C22" s="89"/>
      <c r="D22" s="89"/>
      <c r="E22" s="89"/>
      <c r="F22" s="89"/>
      <c r="G22" s="92" t="str">
        <f t="shared" si="12"/>
        <v/>
      </c>
      <c r="H22" s="89"/>
      <c r="I22" s="54" t="str">
        <f t="shared" si="13"/>
        <v/>
      </c>
      <c r="J22" s="55" t="str">
        <f t="shared" si="8"/>
        <v/>
      </c>
      <c r="K22" s="77" t="str">
        <f t="shared" si="9"/>
        <v/>
      </c>
      <c r="M22" s="78">
        <f>$A$12-1</f>
        <v>-1</v>
      </c>
      <c r="N22" s="86"/>
      <c r="O22" s="89"/>
      <c r="P22" s="89"/>
      <c r="Q22" s="89"/>
      <c r="R22" s="89"/>
      <c r="S22" s="92" t="str">
        <f t="shared" si="14"/>
        <v/>
      </c>
      <c r="T22" s="89"/>
      <c r="U22" s="54" t="str">
        <f t="shared" si="15"/>
        <v/>
      </c>
      <c r="V22" s="55" t="str">
        <f t="shared" si="10"/>
        <v/>
      </c>
      <c r="W22" s="77" t="str">
        <f t="shared" si="11"/>
        <v/>
      </c>
    </row>
    <row r="23" spans="1:23" ht="13" thickBot="1" x14ac:dyDescent="0.3">
      <c r="A23" s="79">
        <f>MAIN!$B$9</f>
        <v>0</v>
      </c>
      <c r="B23" s="87"/>
      <c r="C23" s="90"/>
      <c r="D23" s="90"/>
      <c r="E23" s="90"/>
      <c r="F23" s="90"/>
      <c r="G23" s="93" t="str">
        <f t="shared" si="12"/>
        <v/>
      </c>
      <c r="H23" s="90"/>
      <c r="I23" s="80" t="str">
        <f t="shared" si="13"/>
        <v/>
      </c>
      <c r="J23" s="81" t="str">
        <f t="shared" si="8"/>
        <v/>
      </c>
      <c r="K23" s="82" t="str">
        <f t="shared" si="9"/>
        <v/>
      </c>
      <c r="M23" s="79">
        <f>MAIN!$B$9</f>
        <v>0</v>
      </c>
      <c r="N23" s="87"/>
      <c r="O23" s="90"/>
      <c r="P23" s="90"/>
      <c r="Q23" s="90"/>
      <c r="R23" s="90"/>
      <c r="S23" s="93" t="str">
        <f t="shared" si="14"/>
        <v/>
      </c>
      <c r="T23" s="90"/>
      <c r="U23" s="80" t="str">
        <f t="shared" si="15"/>
        <v/>
      </c>
      <c r="V23" s="81" t="str">
        <f t="shared" si="10"/>
        <v/>
      </c>
      <c r="W23" s="82" t="str">
        <f t="shared" si="11"/>
        <v/>
      </c>
    </row>
    <row r="26" spans="1:23" ht="13" x14ac:dyDescent="0.3">
      <c r="A26" s="57" t="s">
        <v>50</v>
      </c>
      <c r="B26" s="58" t="s">
        <v>12</v>
      </c>
      <c r="M26" s="57" t="s">
        <v>50</v>
      </c>
      <c r="N26" s="58" t="s">
        <v>6</v>
      </c>
    </row>
    <row r="27" spans="1:23" ht="13.5" thickBot="1" x14ac:dyDescent="0.35">
      <c r="A27" s="53" t="s">
        <v>55</v>
      </c>
      <c r="B27" s="118"/>
      <c r="C27" s="118"/>
      <c r="D27" s="118"/>
      <c r="M27" s="53" t="s">
        <v>55</v>
      </c>
      <c r="N27" s="118"/>
      <c r="O27" s="118"/>
      <c r="P27" s="118"/>
    </row>
    <row r="28" spans="1:23" ht="104.5" thickBot="1" x14ac:dyDescent="0.35">
      <c r="A28" s="49" t="s">
        <v>54</v>
      </c>
      <c r="B28" s="50" t="s">
        <v>63</v>
      </c>
      <c r="C28" s="50" t="s">
        <v>56</v>
      </c>
      <c r="D28" s="50" t="s">
        <v>60</v>
      </c>
      <c r="E28" s="50" t="s">
        <v>115</v>
      </c>
      <c r="F28" s="50" t="s">
        <v>116</v>
      </c>
      <c r="G28" s="50" t="s">
        <v>57</v>
      </c>
      <c r="H28" s="51" t="s">
        <v>59</v>
      </c>
      <c r="I28" s="50" t="s">
        <v>58</v>
      </c>
      <c r="J28" s="50" t="s">
        <v>61</v>
      </c>
      <c r="K28" s="52" t="s">
        <v>62</v>
      </c>
      <c r="M28" s="49" t="s">
        <v>54</v>
      </c>
      <c r="N28" s="50" t="s">
        <v>63</v>
      </c>
      <c r="O28" s="50" t="s">
        <v>56</v>
      </c>
      <c r="P28" s="50" t="s">
        <v>60</v>
      </c>
      <c r="Q28" s="50" t="s">
        <v>115</v>
      </c>
      <c r="R28" s="50" t="s">
        <v>116</v>
      </c>
      <c r="S28" s="50" t="s">
        <v>57</v>
      </c>
      <c r="T28" s="51" t="s">
        <v>59</v>
      </c>
      <c r="U28" s="50" t="s">
        <v>58</v>
      </c>
      <c r="V28" s="50" t="s">
        <v>61</v>
      </c>
      <c r="W28" s="52" t="s">
        <v>62</v>
      </c>
    </row>
    <row r="29" spans="1:23" ht="13" thickTop="1" x14ac:dyDescent="0.25">
      <c r="A29" s="76" t="str">
        <f>_xlfn.CONCAT("Pre-", $A$12-4)</f>
        <v>Pre--4</v>
      </c>
      <c r="B29" s="85"/>
      <c r="C29" s="88"/>
      <c r="D29" s="88"/>
      <c r="E29" s="88"/>
      <c r="F29" s="88"/>
      <c r="G29" s="91" t="str">
        <f>IF(AND(E29="",F29=""),"",E29+F29)</f>
        <v/>
      </c>
      <c r="H29" s="88"/>
      <c r="I29" s="54" t="str">
        <f>IF(AND(G29="",H29=""),"",G29+H29)</f>
        <v/>
      </c>
      <c r="J29" s="55" t="str">
        <f t="shared" ref="J29:J34" si="16">IFERROR(I29/C29,"")</f>
        <v/>
      </c>
      <c r="K29" s="77" t="str">
        <f t="shared" ref="K29:K34" si="17">IFERROR(I29/D29,"")</f>
        <v/>
      </c>
      <c r="M29" s="76" t="str">
        <f>_xlfn.CONCAT("Pre-", $A$12-4)</f>
        <v>Pre--4</v>
      </c>
      <c r="N29" s="85"/>
      <c r="O29" s="88"/>
      <c r="P29" s="88"/>
      <c r="Q29" s="88"/>
      <c r="R29" s="88"/>
      <c r="S29" s="91" t="str">
        <f>IF(AND(Q29="",R29=""),"",Q29+R29)</f>
        <v/>
      </c>
      <c r="T29" s="88"/>
      <c r="U29" s="54" t="str">
        <f>IF(AND(S29="",T29=""),"",S29+T29)</f>
        <v/>
      </c>
      <c r="V29" s="55" t="str">
        <f t="shared" ref="V29:V34" si="18">IFERROR(U29/O29,"")</f>
        <v/>
      </c>
      <c r="W29" s="77" t="str">
        <f t="shared" ref="W29:W34" si="19">IFERROR(U29/P29,"")</f>
        <v/>
      </c>
    </row>
    <row r="30" spans="1:23" x14ac:dyDescent="0.25">
      <c r="A30" s="78">
        <f>$A$12-4</f>
        <v>-4</v>
      </c>
      <c r="B30" s="86"/>
      <c r="C30" s="89"/>
      <c r="D30" s="89"/>
      <c r="E30" s="89"/>
      <c r="F30" s="89"/>
      <c r="G30" s="92" t="str">
        <f t="shared" ref="G30:G34" si="20">IF(AND(E30="",F30=""),"",E30+F30)</f>
        <v/>
      </c>
      <c r="H30" s="89"/>
      <c r="I30" s="54" t="str">
        <f t="shared" ref="I30:I34" si="21">IF(AND(G30="",H30=""),"",G30+H30)</f>
        <v/>
      </c>
      <c r="J30" s="55" t="str">
        <f t="shared" si="16"/>
        <v/>
      </c>
      <c r="K30" s="77" t="str">
        <f t="shared" si="17"/>
        <v/>
      </c>
      <c r="M30" s="78">
        <f>$A$12-4</f>
        <v>-4</v>
      </c>
      <c r="N30" s="86"/>
      <c r="O30" s="89"/>
      <c r="P30" s="89"/>
      <c r="Q30" s="89"/>
      <c r="R30" s="89"/>
      <c r="S30" s="92" t="str">
        <f t="shared" ref="S30:S34" si="22">IF(AND(Q30="",R30=""),"",Q30+R30)</f>
        <v/>
      </c>
      <c r="T30" s="89"/>
      <c r="U30" s="54" t="str">
        <f t="shared" ref="U30:U34" si="23">IF(AND(S30="",T30=""),"",S30+T30)</f>
        <v/>
      </c>
      <c r="V30" s="55" t="str">
        <f t="shared" si="18"/>
        <v/>
      </c>
      <c r="W30" s="77" t="str">
        <f t="shared" si="19"/>
        <v/>
      </c>
    </row>
    <row r="31" spans="1:23" x14ac:dyDescent="0.25">
      <c r="A31" s="78">
        <f>$A$12-3</f>
        <v>-3</v>
      </c>
      <c r="B31" s="86"/>
      <c r="C31" s="89"/>
      <c r="D31" s="89"/>
      <c r="E31" s="89"/>
      <c r="F31" s="89"/>
      <c r="G31" s="92" t="str">
        <f t="shared" si="20"/>
        <v/>
      </c>
      <c r="H31" s="89"/>
      <c r="I31" s="54" t="str">
        <f t="shared" si="21"/>
        <v/>
      </c>
      <c r="J31" s="55" t="str">
        <f t="shared" si="16"/>
        <v/>
      </c>
      <c r="K31" s="77" t="str">
        <f t="shared" si="17"/>
        <v/>
      </c>
      <c r="M31" s="78">
        <f>$A$12-3</f>
        <v>-3</v>
      </c>
      <c r="N31" s="86"/>
      <c r="O31" s="89"/>
      <c r="P31" s="89"/>
      <c r="Q31" s="89"/>
      <c r="R31" s="89"/>
      <c r="S31" s="92" t="str">
        <f t="shared" si="22"/>
        <v/>
      </c>
      <c r="T31" s="89"/>
      <c r="U31" s="54" t="str">
        <f t="shared" si="23"/>
        <v/>
      </c>
      <c r="V31" s="55" t="str">
        <f t="shared" si="18"/>
        <v/>
      </c>
      <c r="W31" s="77" t="str">
        <f t="shared" si="19"/>
        <v/>
      </c>
    </row>
    <row r="32" spans="1:23" x14ac:dyDescent="0.25">
      <c r="A32" s="78">
        <f>$A$12-2</f>
        <v>-2</v>
      </c>
      <c r="B32" s="86"/>
      <c r="C32" s="89"/>
      <c r="D32" s="89"/>
      <c r="E32" s="89"/>
      <c r="F32" s="89"/>
      <c r="G32" s="92" t="str">
        <f t="shared" si="20"/>
        <v/>
      </c>
      <c r="H32" s="89"/>
      <c r="I32" s="54" t="str">
        <f t="shared" si="21"/>
        <v/>
      </c>
      <c r="J32" s="55" t="str">
        <f t="shared" si="16"/>
        <v/>
      </c>
      <c r="K32" s="77" t="str">
        <f t="shared" si="17"/>
        <v/>
      </c>
      <c r="M32" s="78">
        <f>$A$12-2</f>
        <v>-2</v>
      </c>
      <c r="N32" s="86"/>
      <c r="O32" s="89"/>
      <c r="P32" s="89"/>
      <c r="Q32" s="89"/>
      <c r="R32" s="89"/>
      <c r="S32" s="92" t="str">
        <f t="shared" si="22"/>
        <v/>
      </c>
      <c r="T32" s="89"/>
      <c r="U32" s="54" t="str">
        <f t="shared" si="23"/>
        <v/>
      </c>
      <c r="V32" s="55" t="str">
        <f t="shared" si="18"/>
        <v/>
      </c>
      <c r="W32" s="77" t="str">
        <f t="shared" si="19"/>
        <v/>
      </c>
    </row>
    <row r="33" spans="1:23" x14ac:dyDescent="0.25">
      <c r="A33" s="78">
        <f>$A$12-1</f>
        <v>-1</v>
      </c>
      <c r="B33" s="86"/>
      <c r="C33" s="89"/>
      <c r="D33" s="89"/>
      <c r="E33" s="89"/>
      <c r="F33" s="89"/>
      <c r="G33" s="92" t="str">
        <f t="shared" si="20"/>
        <v/>
      </c>
      <c r="H33" s="89"/>
      <c r="I33" s="54" t="str">
        <f t="shared" si="21"/>
        <v/>
      </c>
      <c r="J33" s="55" t="str">
        <f t="shared" si="16"/>
        <v/>
      </c>
      <c r="K33" s="77" t="str">
        <f t="shared" si="17"/>
        <v/>
      </c>
      <c r="M33" s="78">
        <f>$A$12-1</f>
        <v>-1</v>
      </c>
      <c r="N33" s="86"/>
      <c r="O33" s="89"/>
      <c r="P33" s="89"/>
      <c r="Q33" s="89"/>
      <c r="R33" s="89"/>
      <c r="S33" s="92" t="str">
        <f t="shared" si="22"/>
        <v/>
      </c>
      <c r="T33" s="89"/>
      <c r="U33" s="54" t="str">
        <f t="shared" si="23"/>
        <v/>
      </c>
      <c r="V33" s="55" t="str">
        <f t="shared" si="18"/>
        <v/>
      </c>
      <c r="W33" s="77" t="str">
        <f t="shared" si="19"/>
        <v/>
      </c>
    </row>
    <row r="34" spans="1:23" ht="13" thickBot="1" x14ac:dyDescent="0.3">
      <c r="A34" s="79">
        <f>MAIN!$B$9</f>
        <v>0</v>
      </c>
      <c r="B34" s="87"/>
      <c r="C34" s="90"/>
      <c r="D34" s="90"/>
      <c r="E34" s="90"/>
      <c r="F34" s="90"/>
      <c r="G34" s="93" t="str">
        <f t="shared" si="20"/>
        <v/>
      </c>
      <c r="H34" s="90"/>
      <c r="I34" s="80" t="str">
        <f t="shared" si="21"/>
        <v/>
      </c>
      <c r="J34" s="81" t="str">
        <f t="shared" si="16"/>
        <v/>
      </c>
      <c r="K34" s="82" t="str">
        <f t="shared" si="17"/>
        <v/>
      </c>
      <c r="M34" s="79">
        <f>MAIN!$B$9</f>
        <v>0</v>
      </c>
      <c r="N34" s="87"/>
      <c r="O34" s="90"/>
      <c r="P34" s="90"/>
      <c r="Q34" s="90"/>
      <c r="R34" s="90"/>
      <c r="S34" s="93" t="str">
        <f t="shared" si="22"/>
        <v/>
      </c>
      <c r="T34" s="90"/>
      <c r="U34" s="80" t="str">
        <f t="shared" si="23"/>
        <v/>
      </c>
      <c r="V34" s="81" t="str">
        <f t="shared" si="18"/>
        <v/>
      </c>
      <c r="W34" s="82" t="str">
        <f t="shared" si="19"/>
        <v/>
      </c>
    </row>
    <row r="37" spans="1:23" ht="13" x14ac:dyDescent="0.3">
      <c r="A37" s="57" t="s">
        <v>50</v>
      </c>
      <c r="B37" s="58" t="s">
        <v>13</v>
      </c>
      <c r="M37" s="57" t="s">
        <v>50</v>
      </c>
      <c r="N37" s="58" t="s">
        <v>8</v>
      </c>
    </row>
    <row r="38" spans="1:23" ht="13.5" thickBot="1" x14ac:dyDescent="0.35">
      <c r="A38" s="53" t="s">
        <v>55</v>
      </c>
      <c r="B38" s="118"/>
      <c r="C38" s="118"/>
      <c r="D38" s="118"/>
      <c r="M38" s="53" t="s">
        <v>55</v>
      </c>
      <c r="N38" s="118"/>
      <c r="O38" s="118"/>
      <c r="P38" s="118"/>
    </row>
    <row r="39" spans="1:23" ht="104.5" thickBot="1" x14ac:dyDescent="0.35">
      <c r="A39" s="49" t="s">
        <v>54</v>
      </c>
      <c r="B39" s="50" t="s">
        <v>63</v>
      </c>
      <c r="C39" s="50" t="s">
        <v>56</v>
      </c>
      <c r="D39" s="50" t="s">
        <v>60</v>
      </c>
      <c r="E39" s="50" t="s">
        <v>115</v>
      </c>
      <c r="F39" s="50" t="s">
        <v>116</v>
      </c>
      <c r="G39" s="50" t="s">
        <v>57</v>
      </c>
      <c r="H39" s="51" t="s">
        <v>59</v>
      </c>
      <c r="I39" s="50" t="s">
        <v>58</v>
      </c>
      <c r="J39" s="50" t="s">
        <v>61</v>
      </c>
      <c r="K39" s="52" t="s">
        <v>62</v>
      </c>
      <c r="M39" s="49" t="s">
        <v>54</v>
      </c>
      <c r="N39" s="50" t="s">
        <v>63</v>
      </c>
      <c r="O39" s="50" t="s">
        <v>56</v>
      </c>
      <c r="P39" s="50" t="s">
        <v>60</v>
      </c>
      <c r="Q39" s="50" t="s">
        <v>115</v>
      </c>
      <c r="R39" s="50" t="s">
        <v>116</v>
      </c>
      <c r="S39" s="50" t="s">
        <v>57</v>
      </c>
      <c r="T39" s="51" t="s">
        <v>59</v>
      </c>
      <c r="U39" s="50" t="s">
        <v>58</v>
      </c>
      <c r="V39" s="50" t="s">
        <v>61</v>
      </c>
      <c r="W39" s="52" t="s">
        <v>62</v>
      </c>
    </row>
    <row r="40" spans="1:23" ht="13" thickTop="1" x14ac:dyDescent="0.25">
      <c r="A40" s="76" t="str">
        <f>_xlfn.CONCAT("Pre-", $A$12-4)</f>
        <v>Pre--4</v>
      </c>
      <c r="B40" s="85"/>
      <c r="C40" s="88"/>
      <c r="D40" s="88"/>
      <c r="E40" s="88"/>
      <c r="F40" s="88"/>
      <c r="G40" s="91" t="str">
        <f>IF(AND(E40="",F40=""),"",E40+F40)</f>
        <v/>
      </c>
      <c r="H40" s="88"/>
      <c r="I40" s="54" t="str">
        <f>IF(AND(G40="",H40=""),"",G40+H40)</f>
        <v/>
      </c>
      <c r="J40" s="55" t="str">
        <f t="shared" ref="J40:J45" si="24">IFERROR(I40/C40,"")</f>
        <v/>
      </c>
      <c r="K40" s="77" t="str">
        <f t="shared" ref="K40:K45" si="25">IFERROR(I40/D40,"")</f>
        <v/>
      </c>
      <c r="M40" s="76" t="str">
        <f>_xlfn.CONCAT("Pre-", $A$12-4)</f>
        <v>Pre--4</v>
      </c>
      <c r="N40" s="85"/>
      <c r="O40" s="88"/>
      <c r="P40" s="88"/>
      <c r="Q40" s="88"/>
      <c r="R40" s="88"/>
      <c r="S40" s="91" t="str">
        <f>IF(AND(Q40="",R40=""),"",Q40+R40)</f>
        <v/>
      </c>
      <c r="T40" s="88"/>
      <c r="U40" s="54" t="str">
        <f>IF(AND(S40="",T40=""),"",S40+T40)</f>
        <v/>
      </c>
      <c r="V40" s="55" t="str">
        <f t="shared" ref="V40:V45" si="26">IFERROR(U40/O40,"")</f>
        <v/>
      </c>
      <c r="W40" s="77" t="str">
        <f t="shared" ref="W40:W45" si="27">IFERROR(U40/P40,"")</f>
        <v/>
      </c>
    </row>
    <row r="41" spans="1:23" x14ac:dyDescent="0.25">
      <c r="A41" s="78">
        <f>$A$12-4</f>
        <v>-4</v>
      </c>
      <c r="B41" s="86"/>
      <c r="C41" s="89"/>
      <c r="D41" s="89"/>
      <c r="E41" s="89"/>
      <c r="F41" s="89"/>
      <c r="G41" s="92" t="str">
        <f t="shared" ref="G41:G45" si="28">IF(AND(E41="",F41=""),"",E41+F41)</f>
        <v/>
      </c>
      <c r="H41" s="89"/>
      <c r="I41" s="54" t="str">
        <f t="shared" ref="I41:I45" si="29">IF(AND(G41="",H41=""),"",G41+H41)</f>
        <v/>
      </c>
      <c r="J41" s="55" t="str">
        <f t="shared" si="24"/>
        <v/>
      </c>
      <c r="K41" s="77" t="str">
        <f t="shared" si="25"/>
        <v/>
      </c>
      <c r="M41" s="78">
        <f>$A$12-4</f>
        <v>-4</v>
      </c>
      <c r="N41" s="86"/>
      <c r="O41" s="89"/>
      <c r="P41" s="89"/>
      <c r="Q41" s="89"/>
      <c r="R41" s="89"/>
      <c r="S41" s="92" t="str">
        <f t="shared" ref="S41:S45" si="30">IF(AND(Q41="",R41=""),"",Q41+R41)</f>
        <v/>
      </c>
      <c r="T41" s="89"/>
      <c r="U41" s="54" t="str">
        <f t="shared" ref="U41:U45" si="31">IF(AND(S41="",T41=""),"",S41+T41)</f>
        <v/>
      </c>
      <c r="V41" s="55" t="str">
        <f t="shared" si="26"/>
        <v/>
      </c>
      <c r="W41" s="77" t="str">
        <f t="shared" si="27"/>
        <v/>
      </c>
    </row>
    <row r="42" spans="1:23" x14ac:dyDescent="0.25">
      <c r="A42" s="78">
        <f>$A$12-3</f>
        <v>-3</v>
      </c>
      <c r="B42" s="86"/>
      <c r="C42" s="89"/>
      <c r="D42" s="89"/>
      <c r="E42" s="89"/>
      <c r="F42" s="89"/>
      <c r="G42" s="92" t="str">
        <f t="shared" si="28"/>
        <v/>
      </c>
      <c r="H42" s="89"/>
      <c r="I42" s="54" t="str">
        <f t="shared" si="29"/>
        <v/>
      </c>
      <c r="J42" s="55" t="str">
        <f t="shared" si="24"/>
        <v/>
      </c>
      <c r="K42" s="77" t="str">
        <f t="shared" si="25"/>
        <v/>
      </c>
      <c r="M42" s="78">
        <f>$A$12-3</f>
        <v>-3</v>
      </c>
      <c r="N42" s="86"/>
      <c r="O42" s="89"/>
      <c r="P42" s="89"/>
      <c r="Q42" s="89"/>
      <c r="R42" s="89"/>
      <c r="S42" s="92" t="str">
        <f t="shared" si="30"/>
        <v/>
      </c>
      <c r="T42" s="89"/>
      <c r="U42" s="54" t="str">
        <f t="shared" si="31"/>
        <v/>
      </c>
      <c r="V42" s="55" t="str">
        <f t="shared" si="26"/>
        <v/>
      </c>
      <c r="W42" s="77" t="str">
        <f t="shared" si="27"/>
        <v/>
      </c>
    </row>
    <row r="43" spans="1:23" x14ac:dyDescent="0.25">
      <c r="A43" s="78">
        <f>$A$12-2</f>
        <v>-2</v>
      </c>
      <c r="B43" s="86"/>
      <c r="C43" s="89"/>
      <c r="D43" s="89"/>
      <c r="E43" s="89"/>
      <c r="F43" s="89"/>
      <c r="G43" s="92" t="str">
        <f t="shared" si="28"/>
        <v/>
      </c>
      <c r="H43" s="89"/>
      <c r="I43" s="54" t="str">
        <f t="shared" si="29"/>
        <v/>
      </c>
      <c r="J43" s="55" t="str">
        <f t="shared" si="24"/>
        <v/>
      </c>
      <c r="K43" s="77" t="str">
        <f t="shared" si="25"/>
        <v/>
      </c>
      <c r="M43" s="78">
        <f>$A$12-2</f>
        <v>-2</v>
      </c>
      <c r="N43" s="86"/>
      <c r="O43" s="89"/>
      <c r="P43" s="89"/>
      <c r="Q43" s="89"/>
      <c r="R43" s="89"/>
      <c r="S43" s="92" t="str">
        <f t="shared" si="30"/>
        <v/>
      </c>
      <c r="T43" s="89"/>
      <c r="U43" s="54" t="str">
        <f t="shared" si="31"/>
        <v/>
      </c>
      <c r="V43" s="55" t="str">
        <f t="shared" si="26"/>
        <v/>
      </c>
      <c r="W43" s="77" t="str">
        <f t="shared" si="27"/>
        <v/>
      </c>
    </row>
    <row r="44" spans="1:23" x14ac:dyDescent="0.25">
      <c r="A44" s="78">
        <f>$A$12-1</f>
        <v>-1</v>
      </c>
      <c r="B44" s="86"/>
      <c r="C44" s="89"/>
      <c r="D44" s="89"/>
      <c r="E44" s="89"/>
      <c r="F44" s="89"/>
      <c r="G44" s="92" t="str">
        <f t="shared" si="28"/>
        <v/>
      </c>
      <c r="H44" s="89"/>
      <c r="I44" s="54" t="str">
        <f t="shared" si="29"/>
        <v/>
      </c>
      <c r="J44" s="55" t="str">
        <f t="shared" si="24"/>
        <v/>
      </c>
      <c r="K44" s="77" t="str">
        <f t="shared" si="25"/>
        <v/>
      </c>
      <c r="M44" s="78">
        <f>$A$12-1</f>
        <v>-1</v>
      </c>
      <c r="N44" s="86"/>
      <c r="O44" s="89"/>
      <c r="P44" s="89"/>
      <c r="Q44" s="89"/>
      <c r="R44" s="89"/>
      <c r="S44" s="92" t="str">
        <f t="shared" si="30"/>
        <v/>
      </c>
      <c r="T44" s="89"/>
      <c r="U44" s="54" t="str">
        <f t="shared" si="31"/>
        <v/>
      </c>
      <c r="V44" s="55" t="str">
        <f t="shared" si="26"/>
        <v/>
      </c>
      <c r="W44" s="77" t="str">
        <f t="shared" si="27"/>
        <v/>
      </c>
    </row>
    <row r="45" spans="1:23" ht="13" thickBot="1" x14ac:dyDescent="0.3">
      <c r="A45" s="79">
        <f>MAIN!$B$9</f>
        <v>0</v>
      </c>
      <c r="B45" s="87"/>
      <c r="C45" s="90"/>
      <c r="D45" s="90"/>
      <c r="E45" s="90"/>
      <c r="F45" s="90"/>
      <c r="G45" s="93" t="str">
        <f t="shared" si="28"/>
        <v/>
      </c>
      <c r="H45" s="90"/>
      <c r="I45" s="80" t="str">
        <f t="shared" si="29"/>
        <v/>
      </c>
      <c r="J45" s="81" t="str">
        <f t="shared" si="24"/>
        <v/>
      </c>
      <c r="K45" s="82" t="str">
        <f t="shared" si="25"/>
        <v/>
      </c>
      <c r="M45" s="79">
        <f>MAIN!$B$9</f>
        <v>0</v>
      </c>
      <c r="N45" s="87"/>
      <c r="O45" s="90"/>
      <c r="P45" s="90"/>
      <c r="Q45" s="90"/>
      <c r="R45" s="90"/>
      <c r="S45" s="93" t="str">
        <f t="shared" si="30"/>
        <v/>
      </c>
      <c r="T45" s="90"/>
      <c r="U45" s="80" t="str">
        <f t="shared" si="31"/>
        <v/>
      </c>
      <c r="V45" s="81" t="str">
        <f t="shared" si="26"/>
        <v/>
      </c>
      <c r="W45" s="82" t="str">
        <f t="shared" si="27"/>
        <v/>
      </c>
    </row>
    <row r="48" spans="1:23" ht="13" x14ac:dyDescent="0.3">
      <c r="A48" s="57" t="s">
        <v>50</v>
      </c>
      <c r="B48" s="58" t="s">
        <v>3</v>
      </c>
      <c r="M48" s="57" t="s">
        <v>50</v>
      </c>
      <c r="N48" s="58" t="s">
        <v>17</v>
      </c>
    </row>
    <row r="49" spans="1:23" ht="13.5" thickBot="1" x14ac:dyDescent="0.35">
      <c r="A49" s="53" t="s">
        <v>55</v>
      </c>
      <c r="B49" s="118"/>
      <c r="C49" s="118"/>
      <c r="D49" s="118"/>
      <c r="M49" s="53" t="s">
        <v>55</v>
      </c>
      <c r="N49" s="118"/>
      <c r="O49" s="118"/>
      <c r="P49" s="118"/>
    </row>
    <row r="50" spans="1:23" ht="104.5" thickBot="1" x14ac:dyDescent="0.35">
      <c r="A50" s="49" t="s">
        <v>54</v>
      </c>
      <c r="B50" s="50" t="s">
        <v>63</v>
      </c>
      <c r="C50" s="50" t="s">
        <v>56</v>
      </c>
      <c r="D50" s="50" t="s">
        <v>60</v>
      </c>
      <c r="E50" s="50" t="s">
        <v>115</v>
      </c>
      <c r="F50" s="50" t="s">
        <v>116</v>
      </c>
      <c r="G50" s="50" t="s">
        <v>57</v>
      </c>
      <c r="H50" s="51" t="s">
        <v>59</v>
      </c>
      <c r="I50" s="50" t="s">
        <v>58</v>
      </c>
      <c r="J50" s="50" t="s">
        <v>61</v>
      </c>
      <c r="K50" s="52" t="s">
        <v>62</v>
      </c>
      <c r="M50" s="49" t="s">
        <v>54</v>
      </c>
      <c r="N50" s="50" t="s">
        <v>63</v>
      </c>
      <c r="O50" s="50" t="s">
        <v>56</v>
      </c>
      <c r="P50" s="50" t="s">
        <v>60</v>
      </c>
      <c r="Q50" s="50" t="s">
        <v>115</v>
      </c>
      <c r="R50" s="50" t="s">
        <v>116</v>
      </c>
      <c r="S50" s="50" t="s">
        <v>57</v>
      </c>
      <c r="T50" s="51" t="s">
        <v>59</v>
      </c>
      <c r="U50" s="50" t="s">
        <v>58</v>
      </c>
      <c r="V50" s="50" t="s">
        <v>61</v>
      </c>
      <c r="W50" s="52" t="s">
        <v>62</v>
      </c>
    </row>
    <row r="51" spans="1:23" ht="13" thickTop="1" x14ac:dyDescent="0.25">
      <c r="A51" s="76" t="str">
        <f>_xlfn.CONCAT("Pre-", $A$12-4)</f>
        <v>Pre--4</v>
      </c>
      <c r="B51" s="85"/>
      <c r="C51" s="88"/>
      <c r="D51" s="88"/>
      <c r="E51" s="88"/>
      <c r="F51" s="88"/>
      <c r="G51" s="91" t="str">
        <f>IF(AND(E51="",F51=""),"",E51+F51)</f>
        <v/>
      </c>
      <c r="H51" s="88"/>
      <c r="I51" s="54" t="str">
        <f>IF(AND(G51="",H51=""),"",G51+H51)</f>
        <v/>
      </c>
      <c r="J51" s="55" t="str">
        <f t="shared" ref="J51:J56" si="32">IFERROR(I51/C51,"")</f>
        <v/>
      </c>
      <c r="K51" s="77" t="str">
        <f t="shared" ref="K51:K56" si="33">IFERROR(I51/D51,"")</f>
        <v/>
      </c>
      <c r="M51" s="76" t="str">
        <f>_xlfn.CONCAT("Pre-", $A$12-4)</f>
        <v>Pre--4</v>
      </c>
      <c r="N51" s="85"/>
      <c r="O51" s="88"/>
      <c r="P51" s="88"/>
      <c r="Q51" s="88"/>
      <c r="R51" s="88"/>
      <c r="S51" s="91" t="str">
        <f>IF(AND(Q51="",R51=""),"",Q51+R51)</f>
        <v/>
      </c>
      <c r="T51" s="88"/>
      <c r="U51" s="54" t="str">
        <f>IF(AND(S51="",T51=""),"",S51+T51)</f>
        <v/>
      </c>
      <c r="V51" s="55" t="str">
        <f t="shared" ref="V51:V56" si="34">IFERROR(U51/O51,"")</f>
        <v/>
      </c>
      <c r="W51" s="77" t="str">
        <f t="shared" ref="W51:W56" si="35">IFERROR(U51/P51,"")</f>
        <v/>
      </c>
    </row>
    <row r="52" spans="1:23" x14ac:dyDescent="0.25">
      <c r="A52" s="78">
        <f>$A$12-4</f>
        <v>-4</v>
      </c>
      <c r="B52" s="86"/>
      <c r="C52" s="89"/>
      <c r="D52" s="89"/>
      <c r="E52" s="89"/>
      <c r="F52" s="89"/>
      <c r="G52" s="92" t="str">
        <f t="shared" ref="G52:G56" si="36">IF(AND(E52="",F52=""),"",E52+F52)</f>
        <v/>
      </c>
      <c r="H52" s="89"/>
      <c r="I52" s="54" t="str">
        <f t="shared" ref="I52:I56" si="37">IF(AND(G52="",H52=""),"",G52+H52)</f>
        <v/>
      </c>
      <c r="J52" s="55" t="str">
        <f t="shared" si="32"/>
        <v/>
      </c>
      <c r="K52" s="77" t="str">
        <f t="shared" si="33"/>
        <v/>
      </c>
      <c r="M52" s="78">
        <f>$A$12-4</f>
        <v>-4</v>
      </c>
      <c r="N52" s="86"/>
      <c r="O52" s="89"/>
      <c r="P52" s="89"/>
      <c r="Q52" s="89"/>
      <c r="R52" s="89"/>
      <c r="S52" s="92" t="str">
        <f t="shared" ref="S52:S56" si="38">IF(AND(Q52="",R52=""),"",Q52+R52)</f>
        <v/>
      </c>
      <c r="T52" s="89"/>
      <c r="U52" s="54" t="str">
        <f t="shared" ref="U52:U56" si="39">IF(AND(S52="",T52=""),"",S52+T52)</f>
        <v/>
      </c>
      <c r="V52" s="55" t="str">
        <f t="shared" si="34"/>
        <v/>
      </c>
      <c r="W52" s="77" t="str">
        <f t="shared" si="35"/>
        <v/>
      </c>
    </row>
    <row r="53" spans="1:23" x14ac:dyDescent="0.25">
      <c r="A53" s="78">
        <f>$A$12-3</f>
        <v>-3</v>
      </c>
      <c r="B53" s="86"/>
      <c r="C53" s="89"/>
      <c r="D53" s="89"/>
      <c r="E53" s="89"/>
      <c r="F53" s="89"/>
      <c r="G53" s="92" t="str">
        <f t="shared" si="36"/>
        <v/>
      </c>
      <c r="H53" s="89"/>
      <c r="I53" s="54" t="str">
        <f t="shared" si="37"/>
        <v/>
      </c>
      <c r="J53" s="55" t="str">
        <f t="shared" si="32"/>
        <v/>
      </c>
      <c r="K53" s="77" t="str">
        <f t="shared" si="33"/>
        <v/>
      </c>
      <c r="M53" s="78">
        <f>$A$12-3</f>
        <v>-3</v>
      </c>
      <c r="N53" s="86"/>
      <c r="O53" s="89"/>
      <c r="P53" s="89"/>
      <c r="Q53" s="89"/>
      <c r="R53" s="89"/>
      <c r="S53" s="92" t="str">
        <f t="shared" si="38"/>
        <v/>
      </c>
      <c r="T53" s="89"/>
      <c r="U53" s="54" t="str">
        <f t="shared" si="39"/>
        <v/>
      </c>
      <c r="V53" s="55" t="str">
        <f t="shared" si="34"/>
        <v/>
      </c>
      <c r="W53" s="77" t="str">
        <f t="shared" si="35"/>
        <v/>
      </c>
    </row>
    <row r="54" spans="1:23" x14ac:dyDescent="0.25">
      <c r="A54" s="78">
        <f>$A$12-2</f>
        <v>-2</v>
      </c>
      <c r="B54" s="86"/>
      <c r="C54" s="89"/>
      <c r="D54" s="89"/>
      <c r="E54" s="89"/>
      <c r="F54" s="89"/>
      <c r="G54" s="92" t="str">
        <f t="shared" si="36"/>
        <v/>
      </c>
      <c r="H54" s="89"/>
      <c r="I54" s="54" t="str">
        <f t="shared" si="37"/>
        <v/>
      </c>
      <c r="J54" s="55" t="str">
        <f t="shared" si="32"/>
        <v/>
      </c>
      <c r="K54" s="77" t="str">
        <f t="shared" si="33"/>
        <v/>
      </c>
      <c r="M54" s="78">
        <f>$A$12-2</f>
        <v>-2</v>
      </c>
      <c r="N54" s="86"/>
      <c r="O54" s="89"/>
      <c r="P54" s="89"/>
      <c r="Q54" s="89"/>
      <c r="R54" s="89"/>
      <c r="S54" s="92" t="str">
        <f t="shared" si="38"/>
        <v/>
      </c>
      <c r="T54" s="89"/>
      <c r="U54" s="54" t="str">
        <f t="shared" si="39"/>
        <v/>
      </c>
      <c r="V54" s="55" t="str">
        <f t="shared" si="34"/>
        <v/>
      </c>
      <c r="W54" s="77" t="str">
        <f t="shared" si="35"/>
        <v/>
      </c>
    </row>
    <row r="55" spans="1:23" x14ac:dyDescent="0.25">
      <c r="A55" s="78">
        <f>$A$12-1</f>
        <v>-1</v>
      </c>
      <c r="B55" s="86"/>
      <c r="C55" s="89"/>
      <c r="D55" s="89"/>
      <c r="E55" s="89"/>
      <c r="F55" s="89"/>
      <c r="G55" s="92" t="str">
        <f t="shared" si="36"/>
        <v/>
      </c>
      <c r="H55" s="89"/>
      <c r="I55" s="54" t="str">
        <f t="shared" si="37"/>
        <v/>
      </c>
      <c r="J55" s="55" t="str">
        <f t="shared" si="32"/>
        <v/>
      </c>
      <c r="K55" s="77" t="str">
        <f t="shared" si="33"/>
        <v/>
      </c>
      <c r="M55" s="78">
        <f>$A$12-1</f>
        <v>-1</v>
      </c>
      <c r="N55" s="86"/>
      <c r="O55" s="89"/>
      <c r="P55" s="89"/>
      <c r="Q55" s="89"/>
      <c r="R55" s="89"/>
      <c r="S55" s="92" t="str">
        <f t="shared" si="38"/>
        <v/>
      </c>
      <c r="T55" s="89"/>
      <c r="U55" s="54" t="str">
        <f t="shared" si="39"/>
        <v/>
      </c>
      <c r="V55" s="55" t="str">
        <f t="shared" si="34"/>
        <v/>
      </c>
      <c r="W55" s="77" t="str">
        <f t="shared" si="35"/>
        <v/>
      </c>
    </row>
    <row r="56" spans="1:23" ht="13" thickBot="1" x14ac:dyDescent="0.3">
      <c r="A56" s="79">
        <f>MAIN!$B$9</f>
        <v>0</v>
      </c>
      <c r="B56" s="87"/>
      <c r="C56" s="90"/>
      <c r="D56" s="90"/>
      <c r="E56" s="90"/>
      <c r="F56" s="90"/>
      <c r="G56" s="93" t="str">
        <f t="shared" si="36"/>
        <v/>
      </c>
      <c r="H56" s="90"/>
      <c r="I56" s="80" t="str">
        <f t="shared" si="37"/>
        <v/>
      </c>
      <c r="J56" s="81" t="str">
        <f t="shared" si="32"/>
        <v/>
      </c>
      <c r="K56" s="82" t="str">
        <f t="shared" si="33"/>
        <v/>
      </c>
      <c r="M56" s="79">
        <f>MAIN!$B$9</f>
        <v>0</v>
      </c>
      <c r="N56" s="87"/>
      <c r="O56" s="90"/>
      <c r="P56" s="90"/>
      <c r="Q56" s="90"/>
      <c r="R56" s="90"/>
      <c r="S56" s="93" t="str">
        <f t="shared" si="38"/>
        <v/>
      </c>
      <c r="T56" s="90"/>
      <c r="U56" s="80" t="str">
        <f t="shared" si="39"/>
        <v/>
      </c>
      <c r="V56" s="81" t="str">
        <f t="shared" si="34"/>
        <v/>
      </c>
      <c r="W56" s="82" t="str">
        <f t="shared" si="35"/>
        <v/>
      </c>
    </row>
    <row r="59" spans="1:23" ht="13" x14ac:dyDescent="0.3">
      <c r="A59" s="57" t="s">
        <v>50</v>
      </c>
      <c r="B59" s="58" t="s">
        <v>14</v>
      </c>
      <c r="M59" s="57" t="s">
        <v>50</v>
      </c>
      <c r="N59" s="58" t="s">
        <v>18</v>
      </c>
    </row>
    <row r="60" spans="1:23" ht="13.5" thickBot="1" x14ac:dyDescent="0.35">
      <c r="A60" s="53" t="s">
        <v>55</v>
      </c>
      <c r="B60" s="118"/>
      <c r="C60" s="118"/>
      <c r="D60" s="118"/>
      <c r="M60" s="53" t="s">
        <v>55</v>
      </c>
      <c r="N60" s="118"/>
      <c r="O60" s="118"/>
      <c r="P60" s="118"/>
    </row>
    <row r="61" spans="1:23" ht="104.5" thickBot="1" x14ac:dyDescent="0.35">
      <c r="A61" s="49" t="s">
        <v>54</v>
      </c>
      <c r="B61" s="50" t="s">
        <v>63</v>
      </c>
      <c r="C61" s="50" t="s">
        <v>56</v>
      </c>
      <c r="D61" s="50" t="s">
        <v>60</v>
      </c>
      <c r="E61" s="50" t="s">
        <v>115</v>
      </c>
      <c r="F61" s="50" t="s">
        <v>116</v>
      </c>
      <c r="G61" s="50" t="s">
        <v>57</v>
      </c>
      <c r="H61" s="51" t="s">
        <v>59</v>
      </c>
      <c r="I61" s="50" t="s">
        <v>58</v>
      </c>
      <c r="J61" s="50" t="s">
        <v>61</v>
      </c>
      <c r="K61" s="52" t="s">
        <v>62</v>
      </c>
      <c r="M61" s="49" t="s">
        <v>54</v>
      </c>
      <c r="N61" s="50" t="s">
        <v>63</v>
      </c>
      <c r="O61" s="50" t="s">
        <v>56</v>
      </c>
      <c r="P61" s="50" t="s">
        <v>60</v>
      </c>
      <c r="Q61" s="50" t="s">
        <v>115</v>
      </c>
      <c r="R61" s="50" t="s">
        <v>116</v>
      </c>
      <c r="S61" s="50" t="s">
        <v>57</v>
      </c>
      <c r="T61" s="51" t="s">
        <v>59</v>
      </c>
      <c r="U61" s="50" t="s">
        <v>58</v>
      </c>
      <c r="V61" s="50" t="s">
        <v>61</v>
      </c>
      <c r="W61" s="52" t="s">
        <v>62</v>
      </c>
    </row>
    <row r="62" spans="1:23" ht="13" thickTop="1" x14ac:dyDescent="0.25">
      <c r="A62" s="76" t="str">
        <f>_xlfn.CONCAT("Pre-", $A$12-4)</f>
        <v>Pre--4</v>
      </c>
      <c r="B62" s="85"/>
      <c r="C62" s="88"/>
      <c r="D62" s="88"/>
      <c r="E62" s="88"/>
      <c r="F62" s="88"/>
      <c r="G62" s="91" t="str">
        <f>IF(AND(E62="",F62=""),"",E62+F62)</f>
        <v/>
      </c>
      <c r="H62" s="88"/>
      <c r="I62" s="54" t="str">
        <f>IF(AND(G62="",H62=""),"",G62+H62)</f>
        <v/>
      </c>
      <c r="J62" s="55" t="str">
        <f t="shared" ref="J62:J67" si="40">IFERROR(I62/C62,"")</f>
        <v/>
      </c>
      <c r="K62" s="77" t="str">
        <f t="shared" ref="K62:K67" si="41">IFERROR(I62/D62,"")</f>
        <v/>
      </c>
      <c r="M62" s="76" t="str">
        <f>_xlfn.CONCAT("Pre-", $A$12-4)</f>
        <v>Pre--4</v>
      </c>
      <c r="N62" s="85"/>
      <c r="O62" s="88"/>
      <c r="P62" s="88"/>
      <c r="Q62" s="88"/>
      <c r="R62" s="88"/>
      <c r="S62" s="91" t="str">
        <f>IF(AND(Q62="",R62=""),"",Q62+R62)</f>
        <v/>
      </c>
      <c r="T62" s="88"/>
      <c r="U62" s="54" t="str">
        <f>IF(AND(S62="",T62=""),"",S62+T62)</f>
        <v/>
      </c>
      <c r="V62" s="55" t="str">
        <f t="shared" ref="V62:V67" si="42">IFERROR(U62/O62,"")</f>
        <v/>
      </c>
      <c r="W62" s="77" t="str">
        <f t="shared" ref="W62:W67" si="43">IFERROR(U62/P62,"")</f>
        <v/>
      </c>
    </row>
    <row r="63" spans="1:23" x14ac:dyDescent="0.25">
      <c r="A63" s="78">
        <f>$A$12-4</f>
        <v>-4</v>
      </c>
      <c r="B63" s="86"/>
      <c r="C63" s="89"/>
      <c r="D63" s="89"/>
      <c r="E63" s="89"/>
      <c r="F63" s="89"/>
      <c r="G63" s="92" t="str">
        <f t="shared" ref="G63:G67" si="44">IF(AND(E63="",F63=""),"",E63+F63)</f>
        <v/>
      </c>
      <c r="H63" s="89"/>
      <c r="I63" s="54" t="str">
        <f t="shared" ref="I63:I67" si="45">IF(AND(G63="",H63=""),"",G63+H63)</f>
        <v/>
      </c>
      <c r="J63" s="55" t="str">
        <f t="shared" si="40"/>
        <v/>
      </c>
      <c r="K63" s="77" t="str">
        <f t="shared" si="41"/>
        <v/>
      </c>
      <c r="M63" s="78">
        <f>$A$12-4</f>
        <v>-4</v>
      </c>
      <c r="N63" s="86"/>
      <c r="O63" s="89"/>
      <c r="P63" s="89"/>
      <c r="Q63" s="89"/>
      <c r="R63" s="89"/>
      <c r="S63" s="92" t="str">
        <f t="shared" ref="S63:S67" si="46">IF(AND(Q63="",R63=""),"",Q63+R63)</f>
        <v/>
      </c>
      <c r="T63" s="89"/>
      <c r="U63" s="54" t="str">
        <f t="shared" ref="U63:U67" si="47">IF(AND(S63="",T63=""),"",S63+T63)</f>
        <v/>
      </c>
      <c r="V63" s="55" t="str">
        <f t="shared" si="42"/>
        <v/>
      </c>
      <c r="W63" s="77" t="str">
        <f t="shared" si="43"/>
        <v/>
      </c>
    </row>
    <row r="64" spans="1:23" x14ac:dyDescent="0.25">
      <c r="A64" s="78">
        <f>$A$12-3</f>
        <v>-3</v>
      </c>
      <c r="B64" s="86"/>
      <c r="C64" s="89"/>
      <c r="D64" s="89"/>
      <c r="E64" s="89"/>
      <c r="F64" s="89"/>
      <c r="G64" s="92" t="str">
        <f t="shared" si="44"/>
        <v/>
      </c>
      <c r="H64" s="89"/>
      <c r="I64" s="54" t="str">
        <f t="shared" si="45"/>
        <v/>
      </c>
      <c r="J64" s="55" t="str">
        <f t="shared" si="40"/>
        <v/>
      </c>
      <c r="K64" s="77" t="str">
        <f t="shared" si="41"/>
        <v/>
      </c>
      <c r="M64" s="78">
        <f>$A$12-3</f>
        <v>-3</v>
      </c>
      <c r="N64" s="86"/>
      <c r="O64" s="89"/>
      <c r="P64" s="89"/>
      <c r="Q64" s="89"/>
      <c r="R64" s="89"/>
      <c r="S64" s="92" t="str">
        <f t="shared" si="46"/>
        <v/>
      </c>
      <c r="T64" s="89"/>
      <c r="U64" s="54" t="str">
        <f t="shared" si="47"/>
        <v/>
      </c>
      <c r="V64" s="55" t="str">
        <f t="shared" si="42"/>
        <v/>
      </c>
      <c r="W64" s="77" t="str">
        <f t="shared" si="43"/>
        <v/>
      </c>
    </row>
    <row r="65" spans="1:23" x14ac:dyDescent="0.25">
      <c r="A65" s="78">
        <f>$A$12-2</f>
        <v>-2</v>
      </c>
      <c r="B65" s="86"/>
      <c r="C65" s="89"/>
      <c r="D65" s="89"/>
      <c r="E65" s="89"/>
      <c r="F65" s="89"/>
      <c r="G65" s="92" t="str">
        <f t="shared" si="44"/>
        <v/>
      </c>
      <c r="H65" s="89"/>
      <c r="I65" s="54" t="str">
        <f t="shared" si="45"/>
        <v/>
      </c>
      <c r="J65" s="55" t="str">
        <f t="shared" si="40"/>
        <v/>
      </c>
      <c r="K65" s="77" t="str">
        <f t="shared" si="41"/>
        <v/>
      </c>
      <c r="M65" s="78">
        <f>$A$12-2</f>
        <v>-2</v>
      </c>
      <c r="N65" s="86"/>
      <c r="O65" s="89"/>
      <c r="P65" s="89"/>
      <c r="Q65" s="89"/>
      <c r="R65" s="89"/>
      <c r="S65" s="92" t="str">
        <f t="shared" si="46"/>
        <v/>
      </c>
      <c r="T65" s="89"/>
      <c r="U65" s="54" t="str">
        <f t="shared" si="47"/>
        <v/>
      </c>
      <c r="V65" s="55" t="str">
        <f t="shared" si="42"/>
        <v/>
      </c>
      <c r="W65" s="77" t="str">
        <f t="shared" si="43"/>
        <v/>
      </c>
    </row>
    <row r="66" spans="1:23" x14ac:dyDescent="0.25">
      <c r="A66" s="78">
        <f>$A$12-1</f>
        <v>-1</v>
      </c>
      <c r="B66" s="86"/>
      <c r="C66" s="89"/>
      <c r="D66" s="89"/>
      <c r="E66" s="89"/>
      <c r="F66" s="89"/>
      <c r="G66" s="92" t="str">
        <f t="shared" si="44"/>
        <v/>
      </c>
      <c r="H66" s="89"/>
      <c r="I66" s="54" t="str">
        <f t="shared" si="45"/>
        <v/>
      </c>
      <c r="J66" s="55" t="str">
        <f t="shared" si="40"/>
        <v/>
      </c>
      <c r="K66" s="77" t="str">
        <f t="shared" si="41"/>
        <v/>
      </c>
      <c r="M66" s="78">
        <f>$A$12-1</f>
        <v>-1</v>
      </c>
      <c r="N66" s="86"/>
      <c r="O66" s="89"/>
      <c r="P66" s="89"/>
      <c r="Q66" s="89"/>
      <c r="R66" s="89"/>
      <c r="S66" s="92" t="str">
        <f t="shared" si="46"/>
        <v/>
      </c>
      <c r="T66" s="89"/>
      <c r="U66" s="54" t="str">
        <f t="shared" si="47"/>
        <v/>
      </c>
      <c r="V66" s="55" t="str">
        <f t="shared" si="42"/>
        <v/>
      </c>
      <c r="W66" s="77" t="str">
        <f t="shared" si="43"/>
        <v/>
      </c>
    </row>
    <row r="67" spans="1:23" ht="13" thickBot="1" x14ac:dyDescent="0.3">
      <c r="A67" s="79">
        <f>MAIN!$B$9</f>
        <v>0</v>
      </c>
      <c r="B67" s="87"/>
      <c r="C67" s="90"/>
      <c r="D67" s="90"/>
      <c r="E67" s="90"/>
      <c r="F67" s="90"/>
      <c r="G67" s="93" t="str">
        <f t="shared" si="44"/>
        <v/>
      </c>
      <c r="H67" s="90"/>
      <c r="I67" s="80" t="str">
        <f t="shared" si="45"/>
        <v/>
      </c>
      <c r="J67" s="81" t="str">
        <f t="shared" si="40"/>
        <v/>
      </c>
      <c r="K67" s="82" t="str">
        <f t="shared" si="41"/>
        <v/>
      </c>
      <c r="M67" s="79">
        <f>MAIN!$B$9</f>
        <v>0</v>
      </c>
      <c r="N67" s="87"/>
      <c r="O67" s="90"/>
      <c r="P67" s="90"/>
      <c r="Q67" s="90"/>
      <c r="R67" s="90"/>
      <c r="S67" s="93" t="str">
        <f t="shared" si="46"/>
        <v/>
      </c>
      <c r="T67" s="90"/>
      <c r="U67" s="80" t="str">
        <f t="shared" si="47"/>
        <v/>
      </c>
      <c r="V67" s="81" t="str">
        <f t="shared" si="42"/>
        <v/>
      </c>
      <c r="W67" s="82" t="str">
        <f t="shared" si="43"/>
        <v/>
      </c>
    </row>
    <row r="70" spans="1:23" ht="13" x14ac:dyDescent="0.3">
      <c r="A70" s="57" t="s">
        <v>50</v>
      </c>
      <c r="B70" s="58" t="s">
        <v>15</v>
      </c>
    </row>
    <row r="71" spans="1:23" ht="13.5" thickBot="1" x14ac:dyDescent="0.35">
      <c r="A71" s="53" t="s">
        <v>55</v>
      </c>
      <c r="B71" s="118"/>
      <c r="C71" s="118"/>
      <c r="D71" s="118"/>
    </row>
    <row r="72" spans="1:23" ht="65.5" thickBot="1" x14ac:dyDescent="0.35">
      <c r="A72" s="49" t="s">
        <v>54</v>
      </c>
      <c r="B72" s="50" t="s">
        <v>63</v>
      </c>
      <c r="C72" s="50" t="s">
        <v>56</v>
      </c>
      <c r="D72" s="50" t="s">
        <v>60</v>
      </c>
      <c r="E72" s="50" t="s">
        <v>115</v>
      </c>
      <c r="F72" s="50" t="s">
        <v>116</v>
      </c>
      <c r="G72" s="50" t="s">
        <v>57</v>
      </c>
      <c r="H72" s="51" t="s">
        <v>59</v>
      </c>
      <c r="I72" s="50" t="s">
        <v>58</v>
      </c>
      <c r="J72" s="50" t="s">
        <v>61</v>
      </c>
      <c r="K72" s="52" t="s">
        <v>62</v>
      </c>
    </row>
    <row r="73" spans="1:23" ht="13" thickTop="1" x14ac:dyDescent="0.25">
      <c r="A73" s="76" t="str">
        <f>_xlfn.CONCAT("Pre-", $A$12-4)</f>
        <v>Pre--4</v>
      </c>
      <c r="B73" s="85"/>
      <c r="C73" s="88"/>
      <c r="D73" s="88"/>
      <c r="E73" s="88"/>
      <c r="F73" s="88"/>
      <c r="G73" s="91" t="str">
        <f>IF(AND(E73="",F73=""),"",E73+F73)</f>
        <v/>
      </c>
      <c r="H73" s="88"/>
      <c r="I73" s="54" t="str">
        <f>IF(AND(G73="",H73=""),"",G73+H73)</f>
        <v/>
      </c>
      <c r="J73" s="55" t="str">
        <f t="shared" ref="J73:J78" si="48">IFERROR(I73/C73,"")</f>
        <v/>
      </c>
      <c r="K73" s="77" t="str">
        <f t="shared" ref="K73:K78" si="49">IFERROR(I73/D73,"")</f>
        <v/>
      </c>
    </row>
    <row r="74" spans="1:23" x14ac:dyDescent="0.25">
      <c r="A74" s="78">
        <f>$A$12-4</f>
        <v>-4</v>
      </c>
      <c r="B74" s="86"/>
      <c r="C74" s="89"/>
      <c r="D74" s="89"/>
      <c r="E74" s="89"/>
      <c r="F74" s="89"/>
      <c r="G74" s="92" t="str">
        <f t="shared" ref="G74:G78" si="50">IF(AND(E74="",F74=""),"",E74+F74)</f>
        <v/>
      </c>
      <c r="H74" s="89"/>
      <c r="I74" s="54" t="str">
        <f t="shared" ref="I74:I78" si="51">IF(AND(G74="",H74=""),"",G74+H74)</f>
        <v/>
      </c>
      <c r="J74" s="55" t="str">
        <f t="shared" si="48"/>
        <v/>
      </c>
      <c r="K74" s="77" t="str">
        <f t="shared" si="49"/>
        <v/>
      </c>
    </row>
    <row r="75" spans="1:23" x14ac:dyDescent="0.25">
      <c r="A75" s="78">
        <f>$A$12-3</f>
        <v>-3</v>
      </c>
      <c r="B75" s="86"/>
      <c r="C75" s="89"/>
      <c r="D75" s="89"/>
      <c r="E75" s="89"/>
      <c r="F75" s="89"/>
      <c r="G75" s="92" t="str">
        <f t="shared" si="50"/>
        <v/>
      </c>
      <c r="H75" s="89"/>
      <c r="I75" s="54" t="str">
        <f t="shared" si="51"/>
        <v/>
      </c>
      <c r="J75" s="55" t="str">
        <f t="shared" si="48"/>
        <v/>
      </c>
      <c r="K75" s="77" t="str">
        <f t="shared" si="49"/>
        <v/>
      </c>
    </row>
    <row r="76" spans="1:23" x14ac:dyDescent="0.25">
      <c r="A76" s="78">
        <f>$A$12-2</f>
        <v>-2</v>
      </c>
      <c r="B76" s="86"/>
      <c r="C76" s="89"/>
      <c r="D76" s="89"/>
      <c r="E76" s="89"/>
      <c r="F76" s="89"/>
      <c r="G76" s="92" t="str">
        <f t="shared" si="50"/>
        <v/>
      </c>
      <c r="H76" s="89"/>
      <c r="I76" s="54" t="str">
        <f t="shared" si="51"/>
        <v/>
      </c>
      <c r="J76" s="55" t="str">
        <f t="shared" si="48"/>
        <v/>
      </c>
      <c r="K76" s="77" t="str">
        <f t="shared" si="49"/>
        <v/>
      </c>
    </row>
    <row r="77" spans="1:23" x14ac:dyDescent="0.25">
      <c r="A77" s="78">
        <f>$A$12-1</f>
        <v>-1</v>
      </c>
      <c r="B77" s="86"/>
      <c r="C77" s="89"/>
      <c r="D77" s="89"/>
      <c r="E77" s="89"/>
      <c r="F77" s="89"/>
      <c r="G77" s="92" t="str">
        <f t="shared" si="50"/>
        <v/>
      </c>
      <c r="H77" s="89"/>
      <c r="I77" s="54" t="str">
        <f t="shared" si="51"/>
        <v/>
      </c>
      <c r="J77" s="55" t="str">
        <f t="shared" si="48"/>
        <v/>
      </c>
      <c r="K77" s="77" t="str">
        <f t="shared" si="49"/>
        <v/>
      </c>
    </row>
    <row r="78" spans="1:23" ht="13" thickBot="1" x14ac:dyDescent="0.3">
      <c r="A78" s="79">
        <f>MAIN!$B$9</f>
        <v>0</v>
      </c>
      <c r="B78" s="87"/>
      <c r="C78" s="90"/>
      <c r="D78" s="90"/>
      <c r="E78" s="90"/>
      <c r="F78" s="90"/>
      <c r="G78" s="93" t="str">
        <f t="shared" si="50"/>
        <v/>
      </c>
      <c r="H78" s="90"/>
      <c r="I78" s="80" t="str">
        <f t="shared" si="51"/>
        <v/>
      </c>
      <c r="J78" s="81" t="str">
        <f t="shared" si="48"/>
        <v/>
      </c>
      <c r="K78" s="82" t="str">
        <f t="shared" si="49"/>
        <v/>
      </c>
    </row>
  </sheetData>
  <sheetProtection algorithmName="SHA-512" hashValue="PI9YQW42+d+JvbxY09YTsTZY9BflqqPzQ+JadmRq/nZU9gu195NGc0CGv2Z4eZv0SgcqikW2cOF6r9rrW49dyg==" saltValue="9ziI3hjB2lu9tZ/+3JZ76g==" spinCount="100000" sheet="1" objects="1" scenarios="1"/>
  <mergeCells count="13">
    <mergeCell ref="B60:D60"/>
    <mergeCell ref="B71:D71"/>
    <mergeCell ref="N5:P5"/>
    <mergeCell ref="N16:P16"/>
    <mergeCell ref="N27:P27"/>
    <mergeCell ref="N38:P38"/>
    <mergeCell ref="N49:P49"/>
    <mergeCell ref="N60:P60"/>
    <mergeCell ref="B5:D5"/>
    <mergeCell ref="B16:D16"/>
    <mergeCell ref="B27:D27"/>
    <mergeCell ref="B38:D38"/>
    <mergeCell ref="B49:D4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BB728-0F93-4BA0-8C19-5BD0A6350DF0}">
  <dimension ref="A1:W67"/>
  <sheetViews>
    <sheetView workbookViewId="0">
      <selection activeCell="B5" sqref="B5:D5"/>
    </sheetView>
  </sheetViews>
  <sheetFormatPr defaultColWidth="9.1796875" defaultRowHeight="12.5" x14ac:dyDescent="0.25"/>
  <cols>
    <col min="1" max="1" width="14.81640625" style="11" customWidth="1"/>
    <col min="2" max="2" width="13.453125" style="11" bestFit="1" customWidth="1"/>
    <col min="3" max="9" width="13.7265625" style="11" customWidth="1"/>
    <col min="10" max="10" width="9.1796875" style="11"/>
    <col min="11" max="11" width="18.1796875" style="11" customWidth="1"/>
    <col min="12" max="12" width="12.453125" style="11" bestFit="1" customWidth="1"/>
    <col min="13" max="21" width="13.7265625" style="11" customWidth="1"/>
    <col min="22" max="16384" width="9.1796875" style="11"/>
  </cols>
  <sheetData>
    <row r="1" spans="1:23" ht="18" x14ac:dyDescent="0.4">
      <c r="A1" s="73" t="s">
        <v>73</v>
      </c>
    </row>
    <row r="2" spans="1:23" ht="13" x14ac:dyDescent="0.3">
      <c r="E2" s="66"/>
      <c r="F2" s="67" t="s">
        <v>42</v>
      </c>
    </row>
    <row r="4" spans="1:23" ht="13" x14ac:dyDescent="0.3">
      <c r="A4" s="57" t="s">
        <v>50</v>
      </c>
      <c r="B4" s="58" t="s">
        <v>21</v>
      </c>
      <c r="M4" s="57" t="s">
        <v>50</v>
      </c>
      <c r="N4" s="58" t="s">
        <v>27</v>
      </c>
    </row>
    <row r="5" spans="1:23" ht="13.5" thickBot="1" x14ac:dyDescent="0.35">
      <c r="A5" s="53" t="s">
        <v>55</v>
      </c>
      <c r="B5" s="118"/>
      <c r="C5" s="118"/>
      <c r="D5" s="118"/>
      <c r="M5" s="53" t="s">
        <v>55</v>
      </c>
      <c r="N5" s="118"/>
      <c r="O5" s="118"/>
      <c r="P5" s="118"/>
    </row>
    <row r="6" spans="1:23" ht="104.5" thickBot="1" x14ac:dyDescent="0.35">
      <c r="A6" s="49" t="s">
        <v>54</v>
      </c>
      <c r="B6" s="50" t="s">
        <v>63</v>
      </c>
      <c r="C6" s="50" t="s">
        <v>56</v>
      </c>
      <c r="D6" s="50" t="s">
        <v>60</v>
      </c>
      <c r="E6" s="50" t="s">
        <v>115</v>
      </c>
      <c r="F6" s="50" t="s">
        <v>116</v>
      </c>
      <c r="G6" s="50" t="s">
        <v>57</v>
      </c>
      <c r="H6" s="51" t="s">
        <v>59</v>
      </c>
      <c r="I6" s="50" t="s">
        <v>58</v>
      </c>
      <c r="J6" s="50" t="s">
        <v>61</v>
      </c>
      <c r="K6" s="52" t="s">
        <v>62</v>
      </c>
      <c r="M6" s="49" t="s">
        <v>54</v>
      </c>
      <c r="N6" s="50" t="s">
        <v>63</v>
      </c>
      <c r="O6" s="50" t="s">
        <v>56</v>
      </c>
      <c r="P6" s="50" t="s">
        <v>60</v>
      </c>
      <c r="Q6" s="50" t="s">
        <v>115</v>
      </c>
      <c r="R6" s="50" t="s">
        <v>116</v>
      </c>
      <c r="S6" s="50" t="s">
        <v>57</v>
      </c>
      <c r="T6" s="51" t="s">
        <v>59</v>
      </c>
      <c r="U6" s="50" t="s">
        <v>58</v>
      </c>
      <c r="V6" s="50" t="s">
        <v>61</v>
      </c>
      <c r="W6" s="52" t="s">
        <v>62</v>
      </c>
    </row>
    <row r="7" spans="1:23" ht="13" thickTop="1" x14ac:dyDescent="0.25">
      <c r="A7" s="76" t="str">
        <f>_xlfn.CONCAT("Pre-", $A$12-4)</f>
        <v>Pre--4</v>
      </c>
      <c r="B7" s="85"/>
      <c r="C7" s="88"/>
      <c r="D7" s="88"/>
      <c r="E7" s="88"/>
      <c r="F7" s="88"/>
      <c r="G7" s="91" t="str">
        <f>IF(AND(E7="",F7=""),"",E7+F7)</f>
        <v/>
      </c>
      <c r="H7" s="88"/>
      <c r="I7" s="54" t="str">
        <f>IF(AND(G7="",H7=""),"",G7+H7)</f>
        <v/>
      </c>
      <c r="J7" s="55" t="str">
        <f t="shared" ref="J7:J12" si="0">IFERROR(I7/C7,"")</f>
        <v/>
      </c>
      <c r="K7" s="77" t="str">
        <f t="shared" ref="K7:K12" si="1">IFERROR(I7/D7,"")</f>
        <v/>
      </c>
      <c r="M7" s="76" t="str">
        <f>_xlfn.CONCAT("Pre-", $A$12-4)</f>
        <v>Pre--4</v>
      </c>
      <c r="N7" s="85"/>
      <c r="O7" s="88"/>
      <c r="P7" s="88"/>
      <c r="Q7" s="88"/>
      <c r="R7" s="88"/>
      <c r="S7" s="91" t="str">
        <f>IF(AND(Q7="",R7=""),"",Q7+R7)</f>
        <v/>
      </c>
      <c r="T7" s="88"/>
      <c r="U7" s="54" t="str">
        <f t="shared" ref="U7:U12" si="2">IF(AND(S7="",T7=""),"",S7+T7)</f>
        <v/>
      </c>
      <c r="V7" s="55" t="str">
        <f t="shared" ref="V7:V12" si="3">IFERROR(U7/O7,"")</f>
        <v/>
      </c>
      <c r="W7" s="77" t="str">
        <f t="shared" ref="W7:W12" si="4">IFERROR(U7/P7,"")</f>
        <v/>
      </c>
    </row>
    <row r="8" spans="1:23" x14ac:dyDescent="0.25">
      <c r="A8" s="78">
        <f>$A$12-4</f>
        <v>-4</v>
      </c>
      <c r="B8" s="86"/>
      <c r="C8" s="89"/>
      <c r="D8" s="89"/>
      <c r="E8" s="89"/>
      <c r="F8" s="89"/>
      <c r="G8" s="92" t="str">
        <f t="shared" ref="G8:G12" si="5">IF(AND(E8="",F8=""),"",E8+F8)</f>
        <v/>
      </c>
      <c r="H8" s="89"/>
      <c r="I8" s="54" t="str">
        <f t="shared" ref="I8:I12" si="6">IF(AND(G8="",H8=""),"",G8+H8)</f>
        <v/>
      </c>
      <c r="J8" s="55" t="str">
        <f t="shared" si="0"/>
        <v/>
      </c>
      <c r="K8" s="77" t="str">
        <f t="shared" si="1"/>
        <v/>
      </c>
      <c r="M8" s="78">
        <f>$A$12-4</f>
        <v>-4</v>
      </c>
      <c r="N8" s="86"/>
      <c r="O8" s="89"/>
      <c r="P8" s="89"/>
      <c r="Q8" s="89"/>
      <c r="R8" s="89"/>
      <c r="S8" s="92" t="str">
        <f t="shared" ref="S8:S12" si="7">IF(AND(Q8="",R8=""),"",Q8+R8)</f>
        <v/>
      </c>
      <c r="T8" s="89"/>
      <c r="U8" s="54" t="str">
        <f t="shared" si="2"/>
        <v/>
      </c>
      <c r="V8" s="55" t="str">
        <f t="shared" si="3"/>
        <v/>
      </c>
      <c r="W8" s="77" t="str">
        <f t="shared" si="4"/>
        <v/>
      </c>
    </row>
    <row r="9" spans="1:23" x14ac:dyDescent="0.25">
      <c r="A9" s="78">
        <f>$A$12-3</f>
        <v>-3</v>
      </c>
      <c r="B9" s="86"/>
      <c r="C9" s="89"/>
      <c r="D9" s="89"/>
      <c r="E9" s="89"/>
      <c r="F9" s="89"/>
      <c r="G9" s="92" t="str">
        <f t="shared" si="5"/>
        <v/>
      </c>
      <c r="H9" s="89"/>
      <c r="I9" s="54" t="str">
        <f t="shared" si="6"/>
        <v/>
      </c>
      <c r="J9" s="55" t="str">
        <f t="shared" si="0"/>
        <v/>
      </c>
      <c r="K9" s="77" t="str">
        <f t="shared" si="1"/>
        <v/>
      </c>
      <c r="M9" s="78">
        <f>$A$12-3</f>
        <v>-3</v>
      </c>
      <c r="N9" s="86"/>
      <c r="O9" s="89"/>
      <c r="P9" s="89"/>
      <c r="Q9" s="89"/>
      <c r="R9" s="89"/>
      <c r="S9" s="92" t="str">
        <f t="shared" si="7"/>
        <v/>
      </c>
      <c r="T9" s="89"/>
      <c r="U9" s="54" t="str">
        <f t="shared" si="2"/>
        <v/>
      </c>
      <c r="V9" s="55" t="str">
        <f t="shared" si="3"/>
        <v/>
      </c>
      <c r="W9" s="77" t="str">
        <f t="shared" si="4"/>
        <v/>
      </c>
    </row>
    <row r="10" spans="1:23" x14ac:dyDescent="0.25">
      <c r="A10" s="78">
        <f>$A$12-2</f>
        <v>-2</v>
      </c>
      <c r="B10" s="86"/>
      <c r="C10" s="89"/>
      <c r="D10" s="89"/>
      <c r="E10" s="89"/>
      <c r="F10" s="89"/>
      <c r="G10" s="92" t="str">
        <f t="shared" si="5"/>
        <v/>
      </c>
      <c r="H10" s="89"/>
      <c r="I10" s="54" t="str">
        <f t="shared" si="6"/>
        <v/>
      </c>
      <c r="J10" s="55" t="str">
        <f t="shared" si="0"/>
        <v/>
      </c>
      <c r="K10" s="77" t="str">
        <f t="shared" si="1"/>
        <v/>
      </c>
      <c r="M10" s="78">
        <f>$A$12-2</f>
        <v>-2</v>
      </c>
      <c r="N10" s="86"/>
      <c r="O10" s="89"/>
      <c r="P10" s="89"/>
      <c r="Q10" s="89"/>
      <c r="R10" s="89"/>
      <c r="S10" s="92" t="str">
        <f t="shared" si="7"/>
        <v/>
      </c>
      <c r="T10" s="89"/>
      <c r="U10" s="54" t="str">
        <f t="shared" si="2"/>
        <v/>
      </c>
      <c r="V10" s="55" t="str">
        <f t="shared" si="3"/>
        <v/>
      </c>
      <c r="W10" s="77" t="str">
        <f t="shared" si="4"/>
        <v/>
      </c>
    </row>
    <row r="11" spans="1:23" x14ac:dyDescent="0.25">
      <c r="A11" s="78">
        <f>$A$12-1</f>
        <v>-1</v>
      </c>
      <c r="B11" s="86"/>
      <c r="C11" s="89"/>
      <c r="D11" s="89"/>
      <c r="E11" s="89"/>
      <c r="F11" s="89"/>
      <c r="G11" s="92" t="str">
        <f t="shared" si="5"/>
        <v/>
      </c>
      <c r="H11" s="89"/>
      <c r="I11" s="54" t="str">
        <f t="shared" si="6"/>
        <v/>
      </c>
      <c r="J11" s="55" t="str">
        <f t="shared" si="0"/>
        <v/>
      </c>
      <c r="K11" s="77" t="str">
        <f t="shared" si="1"/>
        <v/>
      </c>
      <c r="M11" s="78">
        <f>$A$12-1</f>
        <v>-1</v>
      </c>
      <c r="N11" s="86"/>
      <c r="O11" s="89"/>
      <c r="P11" s="89"/>
      <c r="Q11" s="89"/>
      <c r="R11" s="89"/>
      <c r="S11" s="92" t="str">
        <f t="shared" si="7"/>
        <v/>
      </c>
      <c r="T11" s="89"/>
      <c r="U11" s="54" t="str">
        <f t="shared" si="2"/>
        <v/>
      </c>
      <c r="V11" s="55" t="str">
        <f t="shared" si="3"/>
        <v/>
      </c>
      <c r="W11" s="77" t="str">
        <f t="shared" si="4"/>
        <v/>
      </c>
    </row>
    <row r="12" spans="1:23" ht="13" thickBot="1" x14ac:dyDescent="0.3">
      <c r="A12" s="79">
        <f>MAIN!$B$9</f>
        <v>0</v>
      </c>
      <c r="B12" s="87"/>
      <c r="C12" s="90"/>
      <c r="D12" s="90"/>
      <c r="E12" s="90"/>
      <c r="F12" s="90"/>
      <c r="G12" s="93" t="str">
        <f t="shared" si="5"/>
        <v/>
      </c>
      <c r="H12" s="90"/>
      <c r="I12" s="80" t="str">
        <f t="shared" si="6"/>
        <v/>
      </c>
      <c r="J12" s="81" t="str">
        <f t="shared" si="0"/>
        <v/>
      </c>
      <c r="K12" s="82" t="str">
        <f t="shared" si="1"/>
        <v/>
      </c>
      <c r="M12" s="79">
        <f>MAIN!$B$9</f>
        <v>0</v>
      </c>
      <c r="N12" s="87"/>
      <c r="O12" s="90"/>
      <c r="P12" s="90"/>
      <c r="Q12" s="90"/>
      <c r="R12" s="90"/>
      <c r="S12" s="93" t="str">
        <f t="shared" si="7"/>
        <v/>
      </c>
      <c r="T12" s="90"/>
      <c r="U12" s="80" t="str">
        <f t="shared" si="2"/>
        <v/>
      </c>
      <c r="V12" s="81" t="str">
        <f t="shared" si="3"/>
        <v/>
      </c>
      <c r="W12" s="82" t="str">
        <f t="shared" si="4"/>
        <v/>
      </c>
    </row>
    <row r="15" spans="1:23" ht="13" x14ac:dyDescent="0.3">
      <c r="A15" s="57" t="s">
        <v>50</v>
      </c>
      <c r="B15" s="58" t="s">
        <v>22</v>
      </c>
      <c r="M15" s="57" t="s">
        <v>50</v>
      </c>
      <c r="N15" s="58" t="s">
        <v>96</v>
      </c>
    </row>
    <row r="16" spans="1:23" ht="13.5" thickBot="1" x14ac:dyDescent="0.35">
      <c r="A16" s="53" t="s">
        <v>55</v>
      </c>
      <c r="B16" s="118"/>
      <c r="C16" s="118"/>
      <c r="D16" s="118"/>
      <c r="M16" s="53" t="s">
        <v>55</v>
      </c>
      <c r="N16" s="118"/>
      <c r="O16" s="118"/>
      <c r="P16" s="118"/>
    </row>
    <row r="17" spans="1:23" ht="104.5" thickBot="1" x14ac:dyDescent="0.35">
      <c r="A17" s="49" t="s">
        <v>54</v>
      </c>
      <c r="B17" s="50" t="s">
        <v>63</v>
      </c>
      <c r="C17" s="50" t="s">
        <v>56</v>
      </c>
      <c r="D17" s="50" t="s">
        <v>60</v>
      </c>
      <c r="E17" s="50" t="s">
        <v>115</v>
      </c>
      <c r="F17" s="50" t="s">
        <v>116</v>
      </c>
      <c r="G17" s="50" t="s">
        <v>57</v>
      </c>
      <c r="H17" s="51" t="s">
        <v>59</v>
      </c>
      <c r="I17" s="50" t="s">
        <v>58</v>
      </c>
      <c r="J17" s="50" t="s">
        <v>61</v>
      </c>
      <c r="K17" s="52" t="s">
        <v>62</v>
      </c>
      <c r="M17" s="49" t="s">
        <v>54</v>
      </c>
      <c r="N17" s="50" t="s">
        <v>63</v>
      </c>
      <c r="O17" s="50" t="s">
        <v>56</v>
      </c>
      <c r="P17" s="50" t="s">
        <v>60</v>
      </c>
      <c r="Q17" s="50" t="s">
        <v>115</v>
      </c>
      <c r="R17" s="50" t="s">
        <v>116</v>
      </c>
      <c r="S17" s="50" t="s">
        <v>57</v>
      </c>
      <c r="T17" s="51" t="s">
        <v>59</v>
      </c>
      <c r="U17" s="50" t="s">
        <v>58</v>
      </c>
      <c r="V17" s="50" t="s">
        <v>61</v>
      </c>
      <c r="W17" s="52" t="s">
        <v>62</v>
      </c>
    </row>
    <row r="18" spans="1:23" ht="13" thickTop="1" x14ac:dyDescent="0.25">
      <c r="A18" s="76" t="str">
        <f>_xlfn.CONCAT("Pre-", $A$12-4)</f>
        <v>Pre--4</v>
      </c>
      <c r="B18" s="85"/>
      <c r="C18" s="88"/>
      <c r="D18" s="88"/>
      <c r="E18" s="88"/>
      <c r="F18" s="88"/>
      <c r="G18" s="91" t="str">
        <f>IF(AND(E18="",F18=""),"",E18+F18)</f>
        <v/>
      </c>
      <c r="H18" s="88"/>
      <c r="I18" s="54" t="str">
        <f>IF(AND(G18="",H18=""),"",G18+H18)</f>
        <v/>
      </c>
      <c r="J18" s="55" t="str">
        <f t="shared" ref="J18:J23" si="8">IFERROR(I18/C18,"")</f>
        <v/>
      </c>
      <c r="K18" s="77" t="str">
        <f t="shared" ref="K18:K23" si="9">IFERROR(I18/D18,"")</f>
        <v/>
      </c>
      <c r="M18" s="76" t="str">
        <f>_xlfn.CONCAT("Pre-", $A$12-4)</f>
        <v>Pre--4</v>
      </c>
      <c r="N18" s="85"/>
      <c r="O18" s="88"/>
      <c r="P18" s="88"/>
      <c r="Q18" s="88"/>
      <c r="R18" s="88"/>
      <c r="S18" s="91" t="str">
        <f>IF(AND(Q18="",R18=""),"",Q18+R18)</f>
        <v/>
      </c>
      <c r="T18" s="88"/>
      <c r="U18" s="54" t="str">
        <f t="shared" ref="U18:U23" si="10">IF(AND(S18="",T18=""),"",S18+T18)</f>
        <v/>
      </c>
      <c r="V18" s="55" t="str">
        <f t="shared" ref="V18:V23" si="11">IFERROR(U18/O18,"")</f>
        <v/>
      </c>
      <c r="W18" s="77" t="str">
        <f t="shared" ref="W18:W23" si="12">IFERROR(U18/P18,"")</f>
        <v/>
      </c>
    </row>
    <row r="19" spans="1:23" x14ac:dyDescent="0.25">
      <c r="A19" s="78">
        <f>$A$12-4</f>
        <v>-4</v>
      </c>
      <c r="B19" s="86"/>
      <c r="C19" s="89"/>
      <c r="D19" s="89"/>
      <c r="E19" s="89"/>
      <c r="F19" s="89"/>
      <c r="G19" s="92" t="str">
        <f t="shared" ref="G19:G23" si="13">IF(AND(E19="",F19=""),"",E19+F19)</f>
        <v/>
      </c>
      <c r="H19" s="89"/>
      <c r="I19" s="54" t="str">
        <f t="shared" ref="I19:I23" si="14">IF(AND(G19="",H19=""),"",G19+H19)</f>
        <v/>
      </c>
      <c r="J19" s="55" t="str">
        <f t="shared" si="8"/>
        <v/>
      </c>
      <c r="K19" s="77" t="str">
        <f t="shared" si="9"/>
        <v/>
      </c>
      <c r="M19" s="78">
        <f>$A$12-4</f>
        <v>-4</v>
      </c>
      <c r="N19" s="86"/>
      <c r="O19" s="89"/>
      <c r="P19" s="89"/>
      <c r="Q19" s="89"/>
      <c r="R19" s="89"/>
      <c r="S19" s="92" t="str">
        <f t="shared" ref="S19:S23" si="15">IF(AND(Q19="",R19=""),"",Q19+R19)</f>
        <v/>
      </c>
      <c r="T19" s="89"/>
      <c r="U19" s="54" t="str">
        <f t="shared" si="10"/>
        <v/>
      </c>
      <c r="V19" s="55" t="str">
        <f t="shared" si="11"/>
        <v/>
      </c>
      <c r="W19" s="77" t="str">
        <f t="shared" si="12"/>
        <v/>
      </c>
    </row>
    <row r="20" spans="1:23" x14ac:dyDescent="0.25">
      <c r="A20" s="78">
        <f>$A$12-3</f>
        <v>-3</v>
      </c>
      <c r="B20" s="86"/>
      <c r="C20" s="89"/>
      <c r="D20" s="89"/>
      <c r="E20" s="89"/>
      <c r="F20" s="89"/>
      <c r="G20" s="92" t="str">
        <f t="shared" si="13"/>
        <v/>
      </c>
      <c r="H20" s="89"/>
      <c r="I20" s="54" t="str">
        <f t="shared" si="14"/>
        <v/>
      </c>
      <c r="J20" s="55" t="str">
        <f t="shared" si="8"/>
        <v/>
      </c>
      <c r="K20" s="77" t="str">
        <f t="shared" si="9"/>
        <v/>
      </c>
      <c r="M20" s="78">
        <f>$A$12-3</f>
        <v>-3</v>
      </c>
      <c r="N20" s="86"/>
      <c r="O20" s="89"/>
      <c r="P20" s="89"/>
      <c r="Q20" s="89"/>
      <c r="R20" s="89"/>
      <c r="S20" s="92" t="str">
        <f t="shared" si="15"/>
        <v/>
      </c>
      <c r="T20" s="89"/>
      <c r="U20" s="54" t="str">
        <f t="shared" si="10"/>
        <v/>
      </c>
      <c r="V20" s="55" t="str">
        <f t="shared" si="11"/>
        <v/>
      </c>
      <c r="W20" s="77" t="str">
        <f t="shared" si="12"/>
        <v/>
      </c>
    </row>
    <row r="21" spans="1:23" x14ac:dyDescent="0.25">
      <c r="A21" s="78">
        <f>$A$12-2</f>
        <v>-2</v>
      </c>
      <c r="B21" s="86"/>
      <c r="C21" s="89"/>
      <c r="D21" s="89"/>
      <c r="E21" s="89"/>
      <c r="F21" s="89"/>
      <c r="G21" s="92" t="str">
        <f t="shared" si="13"/>
        <v/>
      </c>
      <c r="H21" s="89"/>
      <c r="I21" s="54" t="str">
        <f t="shared" si="14"/>
        <v/>
      </c>
      <c r="J21" s="55" t="str">
        <f t="shared" si="8"/>
        <v/>
      </c>
      <c r="K21" s="77" t="str">
        <f t="shared" si="9"/>
        <v/>
      </c>
      <c r="M21" s="78">
        <f>$A$12-2</f>
        <v>-2</v>
      </c>
      <c r="N21" s="86"/>
      <c r="O21" s="89"/>
      <c r="P21" s="89"/>
      <c r="Q21" s="89"/>
      <c r="R21" s="89"/>
      <c r="S21" s="92" t="str">
        <f t="shared" si="15"/>
        <v/>
      </c>
      <c r="T21" s="89"/>
      <c r="U21" s="54" t="str">
        <f t="shared" si="10"/>
        <v/>
      </c>
      <c r="V21" s="55" t="str">
        <f t="shared" si="11"/>
        <v/>
      </c>
      <c r="W21" s="77" t="str">
        <f t="shared" si="12"/>
        <v/>
      </c>
    </row>
    <row r="22" spans="1:23" x14ac:dyDescent="0.25">
      <c r="A22" s="78">
        <f>$A$12-1</f>
        <v>-1</v>
      </c>
      <c r="B22" s="86"/>
      <c r="C22" s="89"/>
      <c r="D22" s="89"/>
      <c r="E22" s="89"/>
      <c r="F22" s="89"/>
      <c r="G22" s="92" t="str">
        <f t="shared" si="13"/>
        <v/>
      </c>
      <c r="H22" s="89"/>
      <c r="I22" s="54" t="str">
        <f t="shared" si="14"/>
        <v/>
      </c>
      <c r="J22" s="55" t="str">
        <f t="shared" si="8"/>
        <v/>
      </c>
      <c r="K22" s="77" t="str">
        <f t="shared" si="9"/>
        <v/>
      </c>
      <c r="M22" s="78">
        <f>$A$12-1</f>
        <v>-1</v>
      </c>
      <c r="N22" s="86"/>
      <c r="O22" s="89"/>
      <c r="P22" s="89"/>
      <c r="Q22" s="89"/>
      <c r="R22" s="89"/>
      <c r="S22" s="92" t="str">
        <f t="shared" si="15"/>
        <v/>
      </c>
      <c r="T22" s="89"/>
      <c r="U22" s="54" t="str">
        <f t="shared" si="10"/>
        <v/>
      </c>
      <c r="V22" s="55" t="str">
        <f t="shared" si="11"/>
        <v/>
      </c>
      <c r="W22" s="77" t="str">
        <f t="shared" si="12"/>
        <v/>
      </c>
    </row>
    <row r="23" spans="1:23" ht="13" thickBot="1" x14ac:dyDescent="0.3">
      <c r="A23" s="79">
        <f>MAIN!$B$9</f>
        <v>0</v>
      </c>
      <c r="B23" s="87"/>
      <c r="C23" s="90"/>
      <c r="D23" s="90"/>
      <c r="E23" s="90"/>
      <c r="F23" s="90"/>
      <c r="G23" s="93" t="str">
        <f t="shared" si="13"/>
        <v/>
      </c>
      <c r="H23" s="90"/>
      <c r="I23" s="80" t="str">
        <f t="shared" si="14"/>
        <v/>
      </c>
      <c r="J23" s="81" t="str">
        <f t="shared" si="8"/>
        <v/>
      </c>
      <c r="K23" s="82" t="str">
        <f t="shared" si="9"/>
        <v/>
      </c>
      <c r="M23" s="79">
        <f>MAIN!$B$9</f>
        <v>0</v>
      </c>
      <c r="N23" s="87"/>
      <c r="O23" s="90"/>
      <c r="P23" s="90"/>
      <c r="Q23" s="90"/>
      <c r="R23" s="90"/>
      <c r="S23" s="93" t="str">
        <f t="shared" si="15"/>
        <v/>
      </c>
      <c r="T23" s="90"/>
      <c r="U23" s="80" t="str">
        <f t="shared" si="10"/>
        <v/>
      </c>
      <c r="V23" s="81" t="str">
        <f t="shared" si="11"/>
        <v/>
      </c>
      <c r="W23" s="82" t="str">
        <f t="shared" si="12"/>
        <v/>
      </c>
    </row>
    <row r="26" spans="1:23" ht="13" x14ac:dyDescent="0.3">
      <c r="A26" s="57" t="s">
        <v>50</v>
      </c>
      <c r="B26" s="58" t="s">
        <v>23</v>
      </c>
      <c r="M26" s="57" t="s">
        <v>50</v>
      </c>
      <c r="N26" s="58" t="s">
        <v>28</v>
      </c>
    </row>
    <row r="27" spans="1:23" ht="13.5" thickBot="1" x14ac:dyDescent="0.35">
      <c r="A27" s="53" t="s">
        <v>55</v>
      </c>
      <c r="B27" s="118"/>
      <c r="C27" s="118"/>
      <c r="D27" s="118"/>
      <c r="M27" s="53" t="s">
        <v>55</v>
      </c>
      <c r="N27" s="118"/>
      <c r="O27" s="118"/>
      <c r="P27" s="118"/>
    </row>
    <row r="28" spans="1:23" ht="104.5" thickBot="1" x14ac:dyDescent="0.35">
      <c r="A28" s="49" t="s">
        <v>54</v>
      </c>
      <c r="B28" s="50" t="s">
        <v>63</v>
      </c>
      <c r="C28" s="50" t="s">
        <v>56</v>
      </c>
      <c r="D28" s="50" t="s">
        <v>60</v>
      </c>
      <c r="E28" s="50" t="s">
        <v>115</v>
      </c>
      <c r="F28" s="50" t="s">
        <v>116</v>
      </c>
      <c r="G28" s="50" t="s">
        <v>57</v>
      </c>
      <c r="H28" s="51" t="s">
        <v>59</v>
      </c>
      <c r="I28" s="50" t="s">
        <v>58</v>
      </c>
      <c r="J28" s="50" t="s">
        <v>61</v>
      </c>
      <c r="K28" s="52" t="s">
        <v>62</v>
      </c>
      <c r="M28" s="49" t="s">
        <v>54</v>
      </c>
      <c r="N28" s="50" t="s">
        <v>63</v>
      </c>
      <c r="O28" s="50" t="s">
        <v>56</v>
      </c>
      <c r="P28" s="50" t="s">
        <v>60</v>
      </c>
      <c r="Q28" s="50" t="s">
        <v>115</v>
      </c>
      <c r="R28" s="50" t="s">
        <v>116</v>
      </c>
      <c r="S28" s="50" t="s">
        <v>57</v>
      </c>
      <c r="T28" s="51" t="s">
        <v>59</v>
      </c>
      <c r="U28" s="50" t="s">
        <v>58</v>
      </c>
      <c r="V28" s="50" t="s">
        <v>61</v>
      </c>
      <c r="W28" s="52" t="s">
        <v>62</v>
      </c>
    </row>
    <row r="29" spans="1:23" ht="13" thickTop="1" x14ac:dyDescent="0.25">
      <c r="A29" s="76" t="str">
        <f>_xlfn.CONCAT("Pre-", $A$12-4)</f>
        <v>Pre--4</v>
      </c>
      <c r="B29" s="85"/>
      <c r="C29" s="88"/>
      <c r="D29" s="88"/>
      <c r="E29" s="88"/>
      <c r="F29" s="88"/>
      <c r="G29" s="91" t="str">
        <f>IF(AND(E29="",F29=""),"",E29+F29)</f>
        <v/>
      </c>
      <c r="H29" s="88"/>
      <c r="I29" s="54" t="str">
        <f>IF(AND(G29="",H29=""),"",G29+H29)</f>
        <v/>
      </c>
      <c r="J29" s="55" t="str">
        <f t="shared" ref="J29:J34" si="16">IFERROR(I29/C29,"")</f>
        <v/>
      </c>
      <c r="K29" s="77" t="str">
        <f t="shared" ref="K29:K34" si="17">IFERROR(I29/D29,"")</f>
        <v/>
      </c>
      <c r="M29" s="76" t="str">
        <f>_xlfn.CONCAT("Pre-", $A$12-4)</f>
        <v>Pre--4</v>
      </c>
      <c r="N29" s="85"/>
      <c r="O29" s="88"/>
      <c r="P29" s="88"/>
      <c r="Q29" s="88"/>
      <c r="R29" s="88"/>
      <c r="S29" s="91" t="str">
        <f>IF(AND(Q29="",R29=""),"",Q29+R29)</f>
        <v/>
      </c>
      <c r="T29" s="88"/>
      <c r="U29" s="54" t="str">
        <f t="shared" ref="U29:U34" si="18">IF(AND(S29="",T29=""),"",S29+T29)</f>
        <v/>
      </c>
      <c r="V29" s="55" t="str">
        <f t="shared" ref="V29:V34" si="19">IFERROR(U29/O29,"")</f>
        <v/>
      </c>
      <c r="W29" s="77" t="str">
        <f t="shared" ref="W29:W34" si="20">IFERROR(U29/P29,"")</f>
        <v/>
      </c>
    </row>
    <row r="30" spans="1:23" x14ac:dyDescent="0.25">
      <c r="A30" s="78">
        <f>$A$12-4</f>
        <v>-4</v>
      </c>
      <c r="B30" s="86"/>
      <c r="C30" s="89"/>
      <c r="D30" s="89"/>
      <c r="E30" s="89"/>
      <c r="F30" s="89"/>
      <c r="G30" s="92" t="str">
        <f t="shared" ref="G30:G34" si="21">IF(AND(E30="",F30=""),"",E30+F30)</f>
        <v/>
      </c>
      <c r="H30" s="89"/>
      <c r="I30" s="54" t="str">
        <f t="shared" ref="I30:I34" si="22">IF(AND(G30="",H30=""),"",G30+H30)</f>
        <v/>
      </c>
      <c r="J30" s="55" t="str">
        <f t="shared" si="16"/>
        <v/>
      </c>
      <c r="K30" s="77" t="str">
        <f t="shared" si="17"/>
        <v/>
      </c>
      <c r="M30" s="78">
        <f>$A$12-4</f>
        <v>-4</v>
      </c>
      <c r="N30" s="86"/>
      <c r="O30" s="89"/>
      <c r="P30" s="89"/>
      <c r="Q30" s="89"/>
      <c r="R30" s="89"/>
      <c r="S30" s="92" t="str">
        <f t="shared" ref="S30:S34" si="23">IF(AND(Q30="",R30=""),"",Q30+R30)</f>
        <v/>
      </c>
      <c r="T30" s="89"/>
      <c r="U30" s="54" t="str">
        <f t="shared" si="18"/>
        <v/>
      </c>
      <c r="V30" s="55" t="str">
        <f t="shared" si="19"/>
        <v/>
      </c>
      <c r="W30" s="77" t="str">
        <f t="shared" si="20"/>
        <v/>
      </c>
    </row>
    <row r="31" spans="1:23" x14ac:dyDescent="0.25">
      <c r="A31" s="78">
        <f>$A$12-3</f>
        <v>-3</v>
      </c>
      <c r="B31" s="86"/>
      <c r="C31" s="89"/>
      <c r="D31" s="89"/>
      <c r="E31" s="89"/>
      <c r="F31" s="89"/>
      <c r="G31" s="92" t="str">
        <f t="shared" si="21"/>
        <v/>
      </c>
      <c r="H31" s="89"/>
      <c r="I31" s="54" t="str">
        <f t="shared" si="22"/>
        <v/>
      </c>
      <c r="J31" s="55" t="str">
        <f t="shared" si="16"/>
        <v/>
      </c>
      <c r="K31" s="77" t="str">
        <f t="shared" si="17"/>
        <v/>
      </c>
      <c r="M31" s="78">
        <f>$A$12-3</f>
        <v>-3</v>
      </c>
      <c r="N31" s="86"/>
      <c r="O31" s="89"/>
      <c r="P31" s="89"/>
      <c r="Q31" s="89"/>
      <c r="R31" s="89"/>
      <c r="S31" s="92" t="str">
        <f t="shared" si="23"/>
        <v/>
      </c>
      <c r="T31" s="89"/>
      <c r="U31" s="54" t="str">
        <f t="shared" si="18"/>
        <v/>
      </c>
      <c r="V31" s="55" t="str">
        <f t="shared" si="19"/>
        <v/>
      </c>
      <c r="W31" s="77" t="str">
        <f t="shared" si="20"/>
        <v/>
      </c>
    </row>
    <row r="32" spans="1:23" x14ac:dyDescent="0.25">
      <c r="A32" s="78">
        <f>$A$12-2</f>
        <v>-2</v>
      </c>
      <c r="B32" s="86"/>
      <c r="C32" s="89"/>
      <c r="D32" s="89"/>
      <c r="E32" s="89"/>
      <c r="F32" s="89"/>
      <c r="G32" s="92" t="str">
        <f t="shared" si="21"/>
        <v/>
      </c>
      <c r="H32" s="89"/>
      <c r="I32" s="54" t="str">
        <f t="shared" si="22"/>
        <v/>
      </c>
      <c r="J32" s="55" t="str">
        <f t="shared" si="16"/>
        <v/>
      </c>
      <c r="K32" s="77" t="str">
        <f t="shared" si="17"/>
        <v/>
      </c>
      <c r="M32" s="78">
        <f>$A$12-2</f>
        <v>-2</v>
      </c>
      <c r="N32" s="86"/>
      <c r="O32" s="89"/>
      <c r="P32" s="89"/>
      <c r="Q32" s="89"/>
      <c r="R32" s="89"/>
      <c r="S32" s="92" t="str">
        <f t="shared" si="23"/>
        <v/>
      </c>
      <c r="T32" s="89"/>
      <c r="U32" s="54" t="str">
        <f t="shared" si="18"/>
        <v/>
      </c>
      <c r="V32" s="55" t="str">
        <f t="shared" si="19"/>
        <v/>
      </c>
      <c r="W32" s="77" t="str">
        <f t="shared" si="20"/>
        <v/>
      </c>
    </row>
    <row r="33" spans="1:23" x14ac:dyDescent="0.25">
      <c r="A33" s="78">
        <f>$A$12-1</f>
        <v>-1</v>
      </c>
      <c r="B33" s="86"/>
      <c r="C33" s="89"/>
      <c r="D33" s="89"/>
      <c r="E33" s="89"/>
      <c r="F33" s="89"/>
      <c r="G33" s="92" t="str">
        <f t="shared" si="21"/>
        <v/>
      </c>
      <c r="H33" s="89"/>
      <c r="I33" s="54" t="str">
        <f t="shared" si="22"/>
        <v/>
      </c>
      <c r="J33" s="55" t="str">
        <f t="shared" si="16"/>
        <v/>
      </c>
      <c r="K33" s="77" t="str">
        <f t="shared" si="17"/>
        <v/>
      </c>
      <c r="M33" s="78">
        <f>$A$12-1</f>
        <v>-1</v>
      </c>
      <c r="N33" s="86"/>
      <c r="O33" s="89"/>
      <c r="P33" s="89"/>
      <c r="Q33" s="89"/>
      <c r="R33" s="89"/>
      <c r="S33" s="92" t="str">
        <f t="shared" si="23"/>
        <v/>
      </c>
      <c r="T33" s="89"/>
      <c r="U33" s="54" t="str">
        <f t="shared" si="18"/>
        <v/>
      </c>
      <c r="V33" s="55" t="str">
        <f t="shared" si="19"/>
        <v/>
      </c>
      <c r="W33" s="77" t="str">
        <f t="shared" si="20"/>
        <v/>
      </c>
    </row>
    <row r="34" spans="1:23" ht="13" thickBot="1" x14ac:dyDescent="0.3">
      <c r="A34" s="79">
        <f>MAIN!$B$9</f>
        <v>0</v>
      </c>
      <c r="B34" s="87"/>
      <c r="C34" s="90"/>
      <c r="D34" s="90"/>
      <c r="E34" s="90"/>
      <c r="F34" s="90"/>
      <c r="G34" s="93" t="str">
        <f t="shared" si="21"/>
        <v/>
      </c>
      <c r="H34" s="90"/>
      <c r="I34" s="80" t="str">
        <f t="shared" si="22"/>
        <v/>
      </c>
      <c r="J34" s="81" t="str">
        <f t="shared" si="16"/>
        <v/>
      </c>
      <c r="K34" s="82" t="str">
        <f t="shared" si="17"/>
        <v/>
      </c>
      <c r="M34" s="79">
        <f>MAIN!$B$9</f>
        <v>0</v>
      </c>
      <c r="N34" s="87"/>
      <c r="O34" s="90"/>
      <c r="P34" s="90"/>
      <c r="Q34" s="90"/>
      <c r="R34" s="90"/>
      <c r="S34" s="93" t="str">
        <f t="shared" si="23"/>
        <v/>
      </c>
      <c r="T34" s="90"/>
      <c r="U34" s="80" t="str">
        <f t="shared" si="18"/>
        <v/>
      </c>
      <c r="V34" s="81" t="str">
        <f t="shared" si="19"/>
        <v/>
      </c>
      <c r="W34" s="82" t="str">
        <f t="shared" si="20"/>
        <v/>
      </c>
    </row>
    <row r="37" spans="1:23" ht="13" x14ac:dyDescent="0.3">
      <c r="A37" s="57" t="s">
        <v>50</v>
      </c>
      <c r="B37" s="58" t="s">
        <v>24</v>
      </c>
      <c r="M37" s="57" t="s">
        <v>50</v>
      </c>
      <c r="N37" s="58" t="s">
        <v>29</v>
      </c>
    </row>
    <row r="38" spans="1:23" ht="13.5" thickBot="1" x14ac:dyDescent="0.35">
      <c r="A38" s="53" t="s">
        <v>55</v>
      </c>
      <c r="B38" s="118"/>
      <c r="C38" s="118"/>
      <c r="D38" s="118"/>
      <c r="M38" s="53" t="s">
        <v>55</v>
      </c>
      <c r="N38" s="118"/>
      <c r="O38" s="118"/>
      <c r="P38" s="118"/>
    </row>
    <row r="39" spans="1:23" ht="104.5" thickBot="1" x14ac:dyDescent="0.35">
      <c r="A39" s="49" t="s">
        <v>54</v>
      </c>
      <c r="B39" s="50" t="s">
        <v>63</v>
      </c>
      <c r="C39" s="50" t="s">
        <v>56</v>
      </c>
      <c r="D39" s="50" t="s">
        <v>60</v>
      </c>
      <c r="E39" s="50" t="s">
        <v>115</v>
      </c>
      <c r="F39" s="50" t="s">
        <v>116</v>
      </c>
      <c r="G39" s="50" t="s">
        <v>57</v>
      </c>
      <c r="H39" s="51" t="s">
        <v>59</v>
      </c>
      <c r="I39" s="50" t="s">
        <v>58</v>
      </c>
      <c r="J39" s="50" t="s">
        <v>61</v>
      </c>
      <c r="K39" s="52" t="s">
        <v>62</v>
      </c>
      <c r="M39" s="49" t="s">
        <v>54</v>
      </c>
      <c r="N39" s="50" t="s">
        <v>63</v>
      </c>
      <c r="O39" s="50" t="s">
        <v>56</v>
      </c>
      <c r="P39" s="50" t="s">
        <v>60</v>
      </c>
      <c r="Q39" s="50" t="s">
        <v>115</v>
      </c>
      <c r="R39" s="50" t="s">
        <v>116</v>
      </c>
      <c r="S39" s="50" t="s">
        <v>57</v>
      </c>
      <c r="T39" s="51" t="s">
        <v>59</v>
      </c>
      <c r="U39" s="50" t="s">
        <v>58</v>
      </c>
      <c r="V39" s="50" t="s">
        <v>61</v>
      </c>
      <c r="W39" s="52" t="s">
        <v>62</v>
      </c>
    </row>
    <row r="40" spans="1:23" ht="13" thickTop="1" x14ac:dyDescent="0.25">
      <c r="A40" s="76" t="str">
        <f>_xlfn.CONCAT("Pre-", $A$12-4)</f>
        <v>Pre--4</v>
      </c>
      <c r="B40" s="85"/>
      <c r="C40" s="88"/>
      <c r="D40" s="88"/>
      <c r="E40" s="88"/>
      <c r="F40" s="88"/>
      <c r="G40" s="91" t="str">
        <f>IF(AND(E40="",F40=""),"",E40+F40)</f>
        <v/>
      </c>
      <c r="H40" s="88"/>
      <c r="I40" s="54" t="str">
        <f>IF(AND(G40="",H40=""),"",G40+H40)</f>
        <v/>
      </c>
      <c r="J40" s="55" t="str">
        <f t="shared" ref="J40:J45" si="24">IFERROR(I40/C40,"")</f>
        <v/>
      </c>
      <c r="K40" s="77" t="str">
        <f t="shared" ref="K40:K45" si="25">IFERROR(I40/D40,"")</f>
        <v/>
      </c>
      <c r="M40" s="76" t="str">
        <f>_xlfn.CONCAT("Pre-", $A$12-4)</f>
        <v>Pre--4</v>
      </c>
      <c r="N40" s="85"/>
      <c r="O40" s="88"/>
      <c r="P40" s="88"/>
      <c r="Q40" s="88"/>
      <c r="R40" s="88"/>
      <c r="S40" s="91" t="str">
        <f>IF(AND(Q40="",R40=""),"",Q40+R40)</f>
        <v/>
      </c>
      <c r="T40" s="88"/>
      <c r="U40" s="54" t="str">
        <f t="shared" ref="U40:U45" si="26">IF(AND(S40="",T40=""),"",S40+T40)</f>
        <v/>
      </c>
      <c r="V40" s="55" t="str">
        <f t="shared" ref="V40:V45" si="27">IFERROR(U40/O40,"")</f>
        <v/>
      </c>
      <c r="W40" s="77" t="str">
        <f t="shared" ref="W40:W45" si="28">IFERROR(U40/P40,"")</f>
        <v/>
      </c>
    </row>
    <row r="41" spans="1:23" x14ac:dyDescent="0.25">
      <c r="A41" s="78">
        <f>$A$12-4</f>
        <v>-4</v>
      </c>
      <c r="B41" s="86"/>
      <c r="C41" s="89"/>
      <c r="D41" s="89"/>
      <c r="E41" s="89"/>
      <c r="F41" s="89"/>
      <c r="G41" s="92" t="str">
        <f t="shared" ref="G41:G45" si="29">IF(AND(E41="",F41=""),"",E41+F41)</f>
        <v/>
      </c>
      <c r="H41" s="89"/>
      <c r="I41" s="54" t="str">
        <f t="shared" ref="I41:I45" si="30">IF(AND(G41="",H41=""),"",G41+H41)</f>
        <v/>
      </c>
      <c r="J41" s="55" t="str">
        <f t="shared" si="24"/>
        <v/>
      </c>
      <c r="K41" s="77" t="str">
        <f t="shared" si="25"/>
        <v/>
      </c>
      <c r="M41" s="78">
        <f>$A$12-4</f>
        <v>-4</v>
      </c>
      <c r="N41" s="86"/>
      <c r="O41" s="89"/>
      <c r="P41" s="89"/>
      <c r="Q41" s="89"/>
      <c r="R41" s="89"/>
      <c r="S41" s="92" t="str">
        <f t="shared" ref="S41:S45" si="31">IF(AND(Q41="",R41=""),"",Q41+R41)</f>
        <v/>
      </c>
      <c r="T41" s="89"/>
      <c r="U41" s="54" t="str">
        <f t="shared" si="26"/>
        <v/>
      </c>
      <c r="V41" s="55" t="str">
        <f t="shared" si="27"/>
        <v/>
      </c>
      <c r="W41" s="77" t="str">
        <f t="shared" si="28"/>
        <v/>
      </c>
    </row>
    <row r="42" spans="1:23" x14ac:dyDescent="0.25">
      <c r="A42" s="78">
        <f>$A$12-3</f>
        <v>-3</v>
      </c>
      <c r="B42" s="86"/>
      <c r="C42" s="89"/>
      <c r="D42" s="89"/>
      <c r="E42" s="89"/>
      <c r="F42" s="89"/>
      <c r="G42" s="92" t="str">
        <f t="shared" si="29"/>
        <v/>
      </c>
      <c r="H42" s="89"/>
      <c r="I42" s="54" t="str">
        <f t="shared" si="30"/>
        <v/>
      </c>
      <c r="J42" s="55" t="str">
        <f t="shared" si="24"/>
        <v/>
      </c>
      <c r="K42" s="77" t="str">
        <f t="shared" si="25"/>
        <v/>
      </c>
      <c r="M42" s="78">
        <f>$A$12-3</f>
        <v>-3</v>
      </c>
      <c r="N42" s="86"/>
      <c r="O42" s="89"/>
      <c r="P42" s="89"/>
      <c r="Q42" s="89"/>
      <c r="R42" s="89"/>
      <c r="S42" s="92" t="str">
        <f t="shared" si="31"/>
        <v/>
      </c>
      <c r="T42" s="89"/>
      <c r="U42" s="54" t="str">
        <f t="shared" si="26"/>
        <v/>
      </c>
      <c r="V42" s="55" t="str">
        <f t="shared" si="27"/>
        <v/>
      </c>
      <c r="W42" s="77" t="str">
        <f t="shared" si="28"/>
        <v/>
      </c>
    </row>
    <row r="43" spans="1:23" x14ac:dyDescent="0.25">
      <c r="A43" s="78">
        <f>$A$12-2</f>
        <v>-2</v>
      </c>
      <c r="B43" s="86"/>
      <c r="C43" s="89"/>
      <c r="D43" s="89"/>
      <c r="E43" s="89"/>
      <c r="F43" s="89"/>
      <c r="G43" s="92" t="str">
        <f t="shared" si="29"/>
        <v/>
      </c>
      <c r="H43" s="89"/>
      <c r="I43" s="54" t="str">
        <f t="shared" si="30"/>
        <v/>
      </c>
      <c r="J43" s="55" t="str">
        <f t="shared" si="24"/>
        <v/>
      </c>
      <c r="K43" s="77" t="str">
        <f t="shared" si="25"/>
        <v/>
      </c>
      <c r="M43" s="78">
        <f>$A$12-2</f>
        <v>-2</v>
      </c>
      <c r="N43" s="86"/>
      <c r="O43" s="89"/>
      <c r="P43" s="89"/>
      <c r="Q43" s="89"/>
      <c r="R43" s="89"/>
      <c r="S43" s="92" t="str">
        <f t="shared" si="31"/>
        <v/>
      </c>
      <c r="T43" s="89"/>
      <c r="U43" s="54" t="str">
        <f t="shared" si="26"/>
        <v/>
      </c>
      <c r="V43" s="55" t="str">
        <f t="shared" si="27"/>
        <v/>
      </c>
      <c r="W43" s="77" t="str">
        <f t="shared" si="28"/>
        <v/>
      </c>
    </row>
    <row r="44" spans="1:23" x14ac:dyDescent="0.25">
      <c r="A44" s="78">
        <f>$A$12-1</f>
        <v>-1</v>
      </c>
      <c r="B44" s="86"/>
      <c r="C44" s="89"/>
      <c r="D44" s="89"/>
      <c r="E44" s="89"/>
      <c r="F44" s="89"/>
      <c r="G44" s="92" t="str">
        <f t="shared" si="29"/>
        <v/>
      </c>
      <c r="H44" s="89"/>
      <c r="I44" s="54" t="str">
        <f t="shared" si="30"/>
        <v/>
      </c>
      <c r="J44" s="55" t="str">
        <f t="shared" si="24"/>
        <v/>
      </c>
      <c r="K44" s="77" t="str">
        <f t="shared" si="25"/>
        <v/>
      </c>
      <c r="M44" s="78">
        <f>$A$12-1</f>
        <v>-1</v>
      </c>
      <c r="N44" s="86"/>
      <c r="O44" s="89"/>
      <c r="P44" s="89"/>
      <c r="Q44" s="89"/>
      <c r="R44" s="89"/>
      <c r="S44" s="92" t="str">
        <f t="shared" si="31"/>
        <v/>
      </c>
      <c r="T44" s="89"/>
      <c r="U44" s="54" t="str">
        <f t="shared" si="26"/>
        <v/>
      </c>
      <c r="V44" s="55" t="str">
        <f t="shared" si="27"/>
        <v/>
      </c>
      <c r="W44" s="77" t="str">
        <f t="shared" si="28"/>
        <v/>
      </c>
    </row>
    <row r="45" spans="1:23" ht="13" thickBot="1" x14ac:dyDescent="0.3">
      <c r="A45" s="79">
        <f>MAIN!$B$9</f>
        <v>0</v>
      </c>
      <c r="B45" s="87"/>
      <c r="C45" s="90"/>
      <c r="D45" s="90"/>
      <c r="E45" s="90"/>
      <c r="F45" s="90"/>
      <c r="G45" s="93" t="str">
        <f t="shared" si="29"/>
        <v/>
      </c>
      <c r="H45" s="90"/>
      <c r="I45" s="80" t="str">
        <f t="shared" si="30"/>
        <v/>
      </c>
      <c r="J45" s="81" t="str">
        <f t="shared" si="24"/>
        <v/>
      </c>
      <c r="K45" s="82" t="str">
        <f t="shared" si="25"/>
        <v/>
      </c>
      <c r="M45" s="79">
        <f>MAIN!$B$9</f>
        <v>0</v>
      </c>
      <c r="N45" s="87"/>
      <c r="O45" s="90"/>
      <c r="P45" s="90"/>
      <c r="Q45" s="90"/>
      <c r="R45" s="90"/>
      <c r="S45" s="93" t="str">
        <f t="shared" si="31"/>
        <v/>
      </c>
      <c r="T45" s="90"/>
      <c r="U45" s="80" t="str">
        <f t="shared" si="26"/>
        <v/>
      </c>
      <c r="V45" s="81" t="str">
        <f t="shared" si="27"/>
        <v/>
      </c>
      <c r="W45" s="82" t="str">
        <f t="shared" si="28"/>
        <v/>
      </c>
    </row>
    <row r="48" spans="1:23" ht="13" x14ac:dyDescent="0.3">
      <c r="A48" s="57" t="s">
        <v>50</v>
      </c>
      <c r="B48" s="58" t="s">
        <v>25</v>
      </c>
      <c r="M48" s="57" t="s">
        <v>50</v>
      </c>
      <c r="N48" s="58" t="s">
        <v>71</v>
      </c>
    </row>
    <row r="49" spans="1:23" ht="13.5" thickBot="1" x14ac:dyDescent="0.35">
      <c r="A49" s="53" t="s">
        <v>55</v>
      </c>
      <c r="B49" s="118"/>
      <c r="C49" s="118"/>
      <c r="D49" s="118"/>
      <c r="M49" s="53" t="s">
        <v>55</v>
      </c>
      <c r="N49" s="118"/>
      <c r="O49" s="118"/>
      <c r="P49" s="118"/>
    </row>
    <row r="50" spans="1:23" ht="104.5" thickBot="1" x14ac:dyDescent="0.35">
      <c r="A50" s="49" t="s">
        <v>54</v>
      </c>
      <c r="B50" s="50" t="s">
        <v>63</v>
      </c>
      <c r="C50" s="50" t="s">
        <v>56</v>
      </c>
      <c r="D50" s="50" t="s">
        <v>60</v>
      </c>
      <c r="E50" s="50" t="s">
        <v>115</v>
      </c>
      <c r="F50" s="50" t="s">
        <v>116</v>
      </c>
      <c r="G50" s="50" t="s">
        <v>57</v>
      </c>
      <c r="H50" s="51" t="s">
        <v>59</v>
      </c>
      <c r="I50" s="50" t="s">
        <v>58</v>
      </c>
      <c r="J50" s="50" t="s">
        <v>61</v>
      </c>
      <c r="K50" s="52" t="s">
        <v>62</v>
      </c>
      <c r="M50" s="49" t="s">
        <v>54</v>
      </c>
      <c r="N50" s="50" t="s">
        <v>63</v>
      </c>
      <c r="O50" s="50" t="s">
        <v>56</v>
      </c>
      <c r="P50" s="50" t="s">
        <v>60</v>
      </c>
      <c r="Q50" s="50" t="s">
        <v>115</v>
      </c>
      <c r="R50" s="50" t="s">
        <v>116</v>
      </c>
      <c r="S50" s="50" t="s">
        <v>57</v>
      </c>
      <c r="T50" s="51" t="s">
        <v>59</v>
      </c>
      <c r="U50" s="50" t="s">
        <v>58</v>
      </c>
      <c r="V50" s="50" t="s">
        <v>61</v>
      </c>
      <c r="W50" s="52" t="s">
        <v>62</v>
      </c>
    </row>
    <row r="51" spans="1:23" ht="13" thickTop="1" x14ac:dyDescent="0.25">
      <c r="A51" s="76" t="str">
        <f>_xlfn.CONCAT("Pre-", $A$12-4)</f>
        <v>Pre--4</v>
      </c>
      <c r="B51" s="85"/>
      <c r="C51" s="88"/>
      <c r="D51" s="88"/>
      <c r="E51" s="88"/>
      <c r="F51" s="88"/>
      <c r="G51" s="91" t="str">
        <f>IF(AND(E51="",F51=""),"",E51+F51)</f>
        <v/>
      </c>
      <c r="H51" s="88"/>
      <c r="I51" s="54" t="str">
        <f>IF(AND(G51="",H51=""),"",G51+H51)</f>
        <v/>
      </c>
      <c r="J51" s="55" t="str">
        <f t="shared" ref="J51:J56" si="32">IFERROR(I51/C51,"")</f>
        <v/>
      </c>
      <c r="K51" s="77" t="str">
        <f t="shared" ref="K51:K56" si="33">IFERROR(I51/D51,"")</f>
        <v/>
      </c>
      <c r="M51" s="76" t="str">
        <f>_xlfn.CONCAT("Pre-", $A$12-4)</f>
        <v>Pre--4</v>
      </c>
      <c r="N51" s="85"/>
      <c r="O51" s="88"/>
      <c r="P51" s="88"/>
      <c r="Q51" s="88"/>
      <c r="R51" s="88"/>
      <c r="S51" s="91" t="str">
        <f>IF(AND(Q51="",R51=""),"",Q51+R51)</f>
        <v/>
      </c>
      <c r="T51" s="88"/>
      <c r="U51" s="54" t="str">
        <f t="shared" ref="U51:U56" si="34">IF(AND(S51="",T51=""),"",S51+T51)</f>
        <v/>
      </c>
      <c r="V51" s="55" t="str">
        <f t="shared" ref="V51:V56" si="35">IFERROR(U51/O51,"")</f>
        <v/>
      </c>
      <c r="W51" s="77" t="str">
        <f t="shared" ref="W51:W56" si="36">IFERROR(U51/P51,"")</f>
        <v/>
      </c>
    </row>
    <row r="52" spans="1:23" x14ac:dyDescent="0.25">
      <c r="A52" s="78">
        <f>$A$12-4</f>
        <v>-4</v>
      </c>
      <c r="B52" s="86"/>
      <c r="C52" s="89"/>
      <c r="D52" s="89"/>
      <c r="E52" s="89"/>
      <c r="F52" s="89"/>
      <c r="G52" s="92" t="str">
        <f t="shared" ref="G52:G56" si="37">IF(AND(E52="",F52=""),"",E52+F52)</f>
        <v/>
      </c>
      <c r="H52" s="89"/>
      <c r="I52" s="54" t="str">
        <f t="shared" ref="I52:I56" si="38">IF(AND(G52="",H52=""),"",G52+H52)</f>
        <v/>
      </c>
      <c r="J52" s="55" t="str">
        <f t="shared" si="32"/>
        <v/>
      </c>
      <c r="K52" s="77" t="str">
        <f t="shared" si="33"/>
        <v/>
      </c>
      <c r="M52" s="78">
        <f>$A$12-4</f>
        <v>-4</v>
      </c>
      <c r="N52" s="86"/>
      <c r="O52" s="89"/>
      <c r="P52" s="89"/>
      <c r="Q52" s="89"/>
      <c r="R52" s="89"/>
      <c r="S52" s="92" t="str">
        <f t="shared" ref="S52:S56" si="39">IF(AND(Q52="",R52=""),"",Q52+R52)</f>
        <v/>
      </c>
      <c r="T52" s="89"/>
      <c r="U52" s="54" t="str">
        <f t="shared" si="34"/>
        <v/>
      </c>
      <c r="V52" s="55" t="str">
        <f t="shared" si="35"/>
        <v/>
      </c>
      <c r="W52" s="77" t="str">
        <f t="shared" si="36"/>
        <v/>
      </c>
    </row>
    <row r="53" spans="1:23" x14ac:dyDescent="0.25">
      <c r="A53" s="78">
        <f>$A$12-3</f>
        <v>-3</v>
      </c>
      <c r="B53" s="86"/>
      <c r="C53" s="89"/>
      <c r="D53" s="89"/>
      <c r="E53" s="89"/>
      <c r="F53" s="89"/>
      <c r="G53" s="92" t="str">
        <f t="shared" si="37"/>
        <v/>
      </c>
      <c r="H53" s="89"/>
      <c r="I53" s="54" t="str">
        <f t="shared" si="38"/>
        <v/>
      </c>
      <c r="J53" s="55" t="str">
        <f t="shared" si="32"/>
        <v/>
      </c>
      <c r="K53" s="77" t="str">
        <f t="shared" si="33"/>
        <v/>
      </c>
      <c r="M53" s="78">
        <f>$A$12-3</f>
        <v>-3</v>
      </c>
      <c r="N53" s="86"/>
      <c r="O53" s="89"/>
      <c r="P53" s="89"/>
      <c r="Q53" s="89"/>
      <c r="R53" s="89"/>
      <c r="S53" s="92" t="str">
        <f t="shared" si="39"/>
        <v/>
      </c>
      <c r="T53" s="89"/>
      <c r="U53" s="54" t="str">
        <f t="shared" si="34"/>
        <v/>
      </c>
      <c r="V53" s="55" t="str">
        <f t="shared" si="35"/>
        <v/>
      </c>
      <c r="W53" s="77" t="str">
        <f t="shared" si="36"/>
        <v/>
      </c>
    </row>
    <row r="54" spans="1:23" x14ac:dyDescent="0.25">
      <c r="A54" s="78">
        <f>$A$12-2</f>
        <v>-2</v>
      </c>
      <c r="B54" s="86"/>
      <c r="C54" s="89"/>
      <c r="D54" s="89"/>
      <c r="E54" s="89"/>
      <c r="F54" s="89"/>
      <c r="G54" s="92" t="str">
        <f t="shared" si="37"/>
        <v/>
      </c>
      <c r="H54" s="89"/>
      <c r="I54" s="54" t="str">
        <f t="shared" si="38"/>
        <v/>
      </c>
      <c r="J54" s="55" t="str">
        <f t="shared" si="32"/>
        <v/>
      </c>
      <c r="K54" s="77" t="str">
        <f t="shared" si="33"/>
        <v/>
      </c>
      <c r="M54" s="78">
        <f>$A$12-2</f>
        <v>-2</v>
      </c>
      <c r="N54" s="86"/>
      <c r="O54" s="89"/>
      <c r="P54" s="89"/>
      <c r="Q54" s="89"/>
      <c r="R54" s="89"/>
      <c r="S54" s="92" t="str">
        <f t="shared" si="39"/>
        <v/>
      </c>
      <c r="T54" s="89"/>
      <c r="U54" s="54" t="str">
        <f t="shared" si="34"/>
        <v/>
      </c>
      <c r="V54" s="55" t="str">
        <f t="shared" si="35"/>
        <v/>
      </c>
      <c r="W54" s="77" t="str">
        <f t="shared" si="36"/>
        <v/>
      </c>
    </row>
    <row r="55" spans="1:23" x14ac:dyDescent="0.25">
      <c r="A55" s="78">
        <f>$A$12-1</f>
        <v>-1</v>
      </c>
      <c r="B55" s="86"/>
      <c r="C55" s="89"/>
      <c r="D55" s="89"/>
      <c r="E55" s="89"/>
      <c r="F55" s="89"/>
      <c r="G55" s="92" t="str">
        <f t="shared" si="37"/>
        <v/>
      </c>
      <c r="H55" s="89"/>
      <c r="I55" s="54" t="str">
        <f t="shared" si="38"/>
        <v/>
      </c>
      <c r="J55" s="55" t="str">
        <f t="shared" si="32"/>
        <v/>
      </c>
      <c r="K55" s="77" t="str">
        <f t="shared" si="33"/>
        <v/>
      </c>
      <c r="M55" s="78">
        <f>$A$12-1</f>
        <v>-1</v>
      </c>
      <c r="N55" s="86"/>
      <c r="O55" s="89"/>
      <c r="P55" s="89"/>
      <c r="Q55" s="89"/>
      <c r="R55" s="89"/>
      <c r="S55" s="92" t="str">
        <f t="shared" si="39"/>
        <v/>
      </c>
      <c r="T55" s="89"/>
      <c r="U55" s="54" t="str">
        <f t="shared" si="34"/>
        <v/>
      </c>
      <c r="V55" s="55" t="str">
        <f t="shared" si="35"/>
        <v/>
      </c>
      <c r="W55" s="77" t="str">
        <f t="shared" si="36"/>
        <v/>
      </c>
    </row>
    <row r="56" spans="1:23" ht="13" thickBot="1" x14ac:dyDescent="0.3">
      <c r="A56" s="79">
        <f>MAIN!$B$9</f>
        <v>0</v>
      </c>
      <c r="B56" s="87"/>
      <c r="C56" s="90"/>
      <c r="D56" s="90"/>
      <c r="E56" s="90"/>
      <c r="F56" s="90"/>
      <c r="G56" s="93" t="str">
        <f t="shared" si="37"/>
        <v/>
      </c>
      <c r="H56" s="90"/>
      <c r="I56" s="80" t="str">
        <f t="shared" si="38"/>
        <v/>
      </c>
      <c r="J56" s="81" t="str">
        <f t="shared" si="32"/>
        <v/>
      </c>
      <c r="K56" s="82" t="str">
        <f t="shared" si="33"/>
        <v/>
      </c>
      <c r="M56" s="79">
        <f>MAIN!$B$9</f>
        <v>0</v>
      </c>
      <c r="N56" s="87"/>
      <c r="O56" s="90"/>
      <c r="P56" s="90"/>
      <c r="Q56" s="90"/>
      <c r="R56" s="90"/>
      <c r="S56" s="93" t="str">
        <f t="shared" si="39"/>
        <v/>
      </c>
      <c r="T56" s="90"/>
      <c r="U56" s="80" t="str">
        <f t="shared" si="34"/>
        <v/>
      </c>
      <c r="V56" s="81" t="str">
        <f t="shared" si="35"/>
        <v/>
      </c>
      <c r="W56" s="82" t="str">
        <f t="shared" si="36"/>
        <v/>
      </c>
    </row>
    <row r="59" spans="1:23" ht="13" x14ac:dyDescent="0.3">
      <c r="A59" s="57" t="s">
        <v>50</v>
      </c>
      <c r="B59" s="58" t="s">
        <v>26</v>
      </c>
      <c r="M59" s="57" t="s">
        <v>50</v>
      </c>
      <c r="N59" s="58" t="s">
        <v>70</v>
      </c>
    </row>
    <row r="60" spans="1:23" ht="13.5" thickBot="1" x14ac:dyDescent="0.35">
      <c r="A60" s="53" t="s">
        <v>55</v>
      </c>
      <c r="B60" s="118"/>
      <c r="C60" s="118"/>
      <c r="D60" s="118"/>
      <c r="M60" s="53" t="s">
        <v>55</v>
      </c>
      <c r="N60" s="118"/>
      <c r="O60" s="118"/>
      <c r="P60" s="118"/>
    </row>
    <row r="61" spans="1:23" ht="104.5" thickBot="1" x14ac:dyDescent="0.35">
      <c r="A61" s="49" t="s">
        <v>54</v>
      </c>
      <c r="B61" s="50" t="s">
        <v>63</v>
      </c>
      <c r="C61" s="50" t="s">
        <v>56</v>
      </c>
      <c r="D61" s="50" t="s">
        <v>60</v>
      </c>
      <c r="E61" s="50" t="s">
        <v>115</v>
      </c>
      <c r="F61" s="50" t="s">
        <v>116</v>
      </c>
      <c r="G61" s="50" t="s">
        <v>57</v>
      </c>
      <c r="H61" s="51" t="s">
        <v>59</v>
      </c>
      <c r="I61" s="50" t="s">
        <v>58</v>
      </c>
      <c r="J61" s="50" t="s">
        <v>61</v>
      </c>
      <c r="K61" s="52" t="s">
        <v>62</v>
      </c>
      <c r="M61" s="49" t="s">
        <v>54</v>
      </c>
      <c r="N61" s="50" t="s">
        <v>63</v>
      </c>
      <c r="O61" s="50" t="s">
        <v>56</v>
      </c>
      <c r="P61" s="50" t="s">
        <v>60</v>
      </c>
      <c r="Q61" s="50" t="s">
        <v>115</v>
      </c>
      <c r="R61" s="50" t="s">
        <v>116</v>
      </c>
      <c r="S61" s="50" t="s">
        <v>57</v>
      </c>
      <c r="T61" s="51" t="s">
        <v>59</v>
      </c>
      <c r="U61" s="50" t="s">
        <v>58</v>
      </c>
      <c r="V61" s="50" t="s">
        <v>61</v>
      </c>
      <c r="W61" s="52" t="s">
        <v>62</v>
      </c>
    </row>
    <row r="62" spans="1:23" ht="13" thickTop="1" x14ac:dyDescent="0.25">
      <c r="A62" s="76" t="str">
        <f>_xlfn.CONCAT("Pre-", $A$12-4)</f>
        <v>Pre--4</v>
      </c>
      <c r="B62" s="85"/>
      <c r="C62" s="88"/>
      <c r="D62" s="88"/>
      <c r="E62" s="88"/>
      <c r="F62" s="88"/>
      <c r="G62" s="91" t="str">
        <f>IF(AND(E62="",F62=""),"",E62+F62)</f>
        <v/>
      </c>
      <c r="H62" s="88"/>
      <c r="I62" s="54" t="str">
        <f>IF(AND(G62="",H62=""),"",G62+H62)</f>
        <v/>
      </c>
      <c r="J62" s="55" t="str">
        <f t="shared" ref="J62:J67" si="40">IFERROR(I62/C62,"")</f>
        <v/>
      </c>
      <c r="K62" s="77" t="str">
        <f t="shared" ref="K62:K67" si="41">IFERROR(I62/D62,"")</f>
        <v/>
      </c>
      <c r="M62" s="76" t="str">
        <f>_xlfn.CONCAT("Pre-", $A$12-4)</f>
        <v>Pre--4</v>
      </c>
      <c r="N62" s="85"/>
      <c r="O62" s="88"/>
      <c r="P62" s="88"/>
      <c r="Q62" s="88"/>
      <c r="R62" s="88"/>
      <c r="S62" s="91" t="str">
        <f>IF(AND(Q62="",R62=""),"",Q62+R62)</f>
        <v/>
      </c>
      <c r="T62" s="88"/>
      <c r="U62" s="54" t="str">
        <f t="shared" ref="U62:U67" si="42">IF(AND(S62="",T62=""),"",S62+T62)</f>
        <v/>
      </c>
      <c r="V62" s="55" t="str">
        <f t="shared" ref="V62:V67" si="43">IFERROR(U62/O62,"")</f>
        <v/>
      </c>
      <c r="W62" s="77" t="str">
        <f t="shared" ref="W62:W67" si="44">IFERROR(U62/P62,"")</f>
        <v/>
      </c>
    </row>
    <row r="63" spans="1:23" x14ac:dyDescent="0.25">
      <c r="A63" s="78">
        <f>$A$12-4</f>
        <v>-4</v>
      </c>
      <c r="B63" s="86"/>
      <c r="C63" s="89"/>
      <c r="D63" s="89"/>
      <c r="E63" s="89"/>
      <c r="F63" s="89"/>
      <c r="G63" s="92" t="str">
        <f t="shared" ref="G63:G67" si="45">IF(AND(E63="",F63=""),"",E63+F63)</f>
        <v/>
      </c>
      <c r="H63" s="89"/>
      <c r="I63" s="54" t="str">
        <f t="shared" ref="I63:I67" si="46">IF(AND(G63="",H63=""),"",G63+H63)</f>
        <v/>
      </c>
      <c r="J63" s="55" t="str">
        <f t="shared" si="40"/>
        <v/>
      </c>
      <c r="K63" s="77" t="str">
        <f t="shared" si="41"/>
        <v/>
      </c>
      <c r="M63" s="78">
        <f>$A$12-4</f>
        <v>-4</v>
      </c>
      <c r="N63" s="86"/>
      <c r="O63" s="89"/>
      <c r="P63" s="89"/>
      <c r="Q63" s="89"/>
      <c r="R63" s="89"/>
      <c r="S63" s="92" t="str">
        <f t="shared" ref="S63:S67" si="47">IF(AND(Q63="",R63=""),"",Q63+R63)</f>
        <v/>
      </c>
      <c r="T63" s="89"/>
      <c r="U63" s="54" t="str">
        <f t="shared" si="42"/>
        <v/>
      </c>
      <c r="V63" s="55" t="str">
        <f t="shared" si="43"/>
        <v/>
      </c>
      <c r="W63" s="77" t="str">
        <f t="shared" si="44"/>
        <v/>
      </c>
    </row>
    <row r="64" spans="1:23" x14ac:dyDescent="0.25">
      <c r="A64" s="78">
        <f>$A$12-3</f>
        <v>-3</v>
      </c>
      <c r="B64" s="86"/>
      <c r="C64" s="89"/>
      <c r="D64" s="89"/>
      <c r="E64" s="89"/>
      <c r="F64" s="89"/>
      <c r="G64" s="92" t="str">
        <f t="shared" si="45"/>
        <v/>
      </c>
      <c r="H64" s="89"/>
      <c r="I64" s="54" t="str">
        <f t="shared" si="46"/>
        <v/>
      </c>
      <c r="J64" s="55" t="str">
        <f t="shared" si="40"/>
        <v/>
      </c>
      <c r="K64" s="77" t="str">
        <f t="shared" si="41"/>
        <v/>
      </c>
      <c r="M64" s="78">
        <f>$A$12-3</f>
        <v>-3</v>
      </c>
      <c r="N64" s="86"/>
      <c r="O64" s="89"/>
      <c r="P64" s="89"/>
      <c r="Q64" s="89"/>
      <c r="R64" s="89"/>
      <c r="S64" s="92" t="str">
        <f t="shared" si="47"/>
        <v/>
      </c>
      <c r="T64" s="89"/>
      <c r="U64" s="54" t="str">
        <f t="shared" si="42"/>
        <v/>
      </c>
      <c r="V64" s="55" t="str">
        <f t="shared" si="43"/>
        <v/>
      </c>
      <c r="W64" s="77" t="str">
        <f t="shared" si="44"/>
        <v/>
      </c>
    </row>
    <row r="65" spans="1:23" x14ac:dyDescent="0.25">
      <c r="A65" s="78">
        <f>$A$12-2</f>
        <v>-2</v>
      </c>
      <c r="B65" s="86"/>
      <c r="C65" s="89"/>
      <c r="D65" s="89"/>
      <c r="E65" s="89"/>
      <c r="F65" s="89"/>
      <c r="G65" s="92" t="str">
        <f t="shared" si="45"/>
        <v/>
      </c>
      <c r="H65" s="89"/>
      <c r="I65" s="54" t="str">
        <f t="shared" si="46"/>
        <v/>
      </c>
      <c r="J65" s="55" t="str">
        <f t="shared" si="40"/>
        <v/>
      </c>
      <c r="K65" s="77" t="str">
        <f t="shared" si="41"/>
        <v/>
      </c>
      <c r="M65" s="78">
        <f>$A$12-2</f>
        <v>-2</v>
      </c>
      <c r="N65" s="86"/>
      <c r="O65" s="89"/>
      <c r="P65" s="89"/>
      <c r="Q65" s="89"/>
      <c r="R65" s="89"/>
      <c r="S65" s="92" t="str">
        <f t="shared" si="47"/>
        <v/>
      </c>
      <c r="T65" s="89"/>
      <c r="U65" s="54" t="str">
        <f t="shared" si="42"/>
        <v/>
      </c>
      <c r="V65" s="55" t="str">
        <f t="shared" si="43"/>
        <v/>
      </c>
      <c r="W65" s="77" t="str">
        <f t="shared" si="44"/>
        <v/>
      </c>
    </row>
    <row r="66" spans="1:23" x14ac:dyDescent="0.25">
      <c r="A66" s="78">
        <f>$A$12-1</f>
        <v>-1</v>
      </c>
      <c r="B66" s="86"/>
      <c r="C66" s="89"/>
      <c r="D66" s="89"/>
      <c r="E66" s="89"/>
      <c r="F66" s="89"/>
      <c r="G66" s="92" t="str">
        <f t="shared" si="45"/>
        <v/>
      </c>
      <c r="H66" s="89"/>
      <c r="I66" s="54" t="str">
        <f t="shared" si="46"/>
        <v/>
      </c>
      <c r="J66" s="55" t="str">
        <f t="shared" si="40"/>
        <v/>
      </c>
      <c r="K66" s="77" t="str">
        <f t="shared" si="41"/>
        <v/>
      </c>
      <c r="M66" s="78">
        <f>$A$12-1</f>
        <v>-1</v>
      </c>
      <c r="N66" s="86"/>
      <c r="O66" s="89"/>
      <c r="P66" s="89"/>
      <c r="Q66" s="89"/>
      <c r="R66" s="89"/>
      <c r="S66" s="92" t="str">
        <f t="shared" si="47"/>
        <v/>
      </c>
      <c r="T66" s="89"/>
      <c r="U66" s="54" t="str">
        <f t="shared" si="42"/>
        <v/>
      </c>
      <c r="V66" s="55" t="str">
        <f t="shared" si="43"/>
        <v/>
      </c>
      <c r="W66" s="77" t="str">
        <f t="shared" si="44"/>
        <v/>
      </c>
    </row>
    <row r="67" spans="1:23" ht="13" thickBot="1" x14ac:dyDescent="0.3">
      <c r="A67" s="79">
        <f>MAIN!$B$9</f>
        <v>0</v>
      </c>
      <c r="B67" s="87"/>
      <c r="C67" s="90"/>
      <c r="D67" s="90"/>
      <c r="E67" s="90"/>
      <c r="F67" s="90"/>
      <c r="G67" s="93" t="str">
        <f t="shared" si="45"/>
        <v/>
      </c>
      <c r="H67" s="90"/>
      <c r="I67" s="80" t="str">
        <f t="shared" si="46"/>
        <v/>
      </c>
      <c r="J67" s="81" t="str">
        <f t="shared" si="40"/>
        <v/>
      </c>
      <c r="K67" s="82" t="str">
        <f t="shared" si="41"/>
        <v/>
      </c>
      <c r="M67" s="79">
        <f>MAIN!$B$9</f>
        <v>0</v>
      </c>
      <c r="N67" s="87"/>
      <c r="O67" s="90"/>
      <c r="P67" s="90"/>
      <c r="Q67" s="90"/>
      <c r="R67" s="90"/>
      <c r="S67" s="93" t="str">
        <f t="shared" si="47"/>
        <v/>
      </c>
      <c r="T67" s="90"/>
      <c r="U67" s="80" t="str">
        <f t="shared" si="42"/>
        <v/>
      </c>
      <c r="V67" s="81" t="str">
        <f t="shared" si="43"/>
        <v/>
      </c>
      <c r="W67" s="82" t="str">
        <f t="shared" si="44"/>
        <v/>
      </c>
    </row>
  </sheetData>
  <sheetProtection algorithmName="SHA-512" hashValue="QtdNvj+x4m8ypWXSP1xUBmZG4Zb/zKuui7jbpNBrCJOsqf7sWTvfyZpp4fmqqVX8unDkhksWJo6FpqdRcFeObg==" saltValue="Njt/qXb/ft0Aoe9zImaJFA==" spinCount="100000" sheet="1" objects="1" scenarios="1"/>
  <mergeCells count="12">
    <mergeCell ref="B60:D60"/>
    <mergeCell ref="N5:P5"/>
    <mergeCell ref="N16:P16"/>
    <mergeCell ref="N27:P27"/>
    <mergeCell ref="N38:P38"/>
    <mergeCell ref="N49:P49"/>
    <mergeCell ref="N60:P60"/>
    <mergeCell ref="B5:D5"/>
    <mergeCell ref="B16:D16"/>
    <mergeCell ref="B27:D27"/>
    <mergeCell ref="B38:D38"/>
    <mergeCell ref="B49:D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3A4A1-2B7E-43B5-B48A-62AFBE880BA9}">
  <dimension ref="A1:W100"/>
  <sheetViews>
    <sheetView workbookViewId="0">
      <selection activeCell="L2" sqref="L2"/>
    </sheetView>
  </sheetViews>
  <sheetFormatPr defaultColWidth="9.1796875" defaultRowHeight="12.5" x14ac:dyDescent="0.25"/>
  <cols>
    <col min="1" max="1" width="14.81640625" style="11" customWidth="1"/>
    <col min="2" max="2" width="13.453125" style="11" bestFit="1" customWidth="1"/>
    <col min="3" max="9" width="13.7265625" style="11" customWidth="1"/>
    <col min="10" max="10" width="9.1796875" style="11"/>
    <col min="11" max="11" width="18.1796875" style="11" customWidth="1"/>
    <col min="12" max="12" width="12.453125" style="11" bestFit="1" customWidth="1"/>
    <col min="13" max="17" width="13.7265625" style="11" customWidth="1"/>
    <col min="18" max="18" width="9.7265625" style="11" customWidth="1"/>
    <col min="19" max="21" width="13.7265625" style="11" customWidth="1"/>
    <col min="22" max="16384" width="9.1796875" style="11"/>
  </cols>
  <sheetData>
    <row r="1" spans="1:23" ht="18" x14ac:dyDescent="0.4">
      <c r="A1" s="73" t="s">
        <v>72</v>
      </c>
    </row>
    <row r="2" spans="1:23" ht="13" x14ac:dyDescent="0.3">
      <c r="E2" s="66"/>
      <c r="F2" s="67" t="s">
        <v>42</v>
      </c>
    </row>
    <row r="4" spans="1:23" ht="13" x14ac:dyDescent="0.3">
      <c r="A4" s="57" t="s">
        <v>50</v>
      </c>
      <c r="B4" s="58" t="s">
        <v>118</v>
      </c>
      <c r="M4" s="57" t="s">
        <v>50</v>
      </c>
      <c r="N4" s="58" t="s">
        <v>96</v>
      </c>
    </row>
    <row r="5" spans="1:23" ht="13.5" thickBot="1" x14ac:dyDescent="0.35">
      <c r="A5" s="53" t="s">
        <v>55</v>
      </c>
      <c r="B5" s="119" t="str">
        <f>IF(AND(ISBLANK('Pre-MIPPA'!B5),ISBLANK(MIPPA!B5)),"",_xlfn.CONCAT('Pre-MIPPA'!B5, " &amp; ", MIPPA!B5))</f>
        <v/>
      </c>
      <c r="C5" s="119"/>
      <c r="D5" s="119"/>
      <c r="M5" s="53" t="s">
        <v>55</v>
      </c>
      <c r="N5" s="119" t="str">
        <f>IF((ISBLANK(MIPPA!N16)),"",MIPPA!N16)</f>
        <v/>
      </c>
      <c r="O5" s="119"/>
      <c r="P5" s="119"/>
    </row>
    <row r="6" spans="1:23" ht="104.5" thickBot="1" x14ac:dyDescent="0.35">
      <c r="A6" s="49" t="s">
        <v>54</v>
      </c>
      <c r="B6" s="50" t="s">
        <v>63</v>
      </c>
      <c r="C6" s="50" t="s">
        <v>56</v>
      </c>
      <c r="D6" s="50" t="s">
        <v>60</v>
      </c>
      <c r="E6" s="50" t="s">
        <v>115</v>
      </c>
      <c r="F6" s="50" t="s">
        <v>116</v>
      </c>
      <c r="G6" s="50" t="s">
        <v>57</v>
      </c>
      <c r="H6" s="51" t="s">
        <v>59</v>
      </c>
      <c r="I6" s="50" t="s">
        <v>58</v>
      </c>
      <c r="J6" s="50" t="s">
        <v>61</v>
      </c>
      <c r="K6" s="52" t="s">
        <v>62</v>
      </c>
      <c r="M6" s="49" t="s">
        <v>54</v>
      </c>
      <c r="N6" s="50" t="s">
        <v>63</v>
      </c>
      <c r="O6" s="50" t="s">
        <v>56</v>
      </c>
      <c r="P6" s="50" t="s">
        <v>60</v>
      </c>
      <c r="Q6" s="50" t="s">
        <v>115</v>
      </c>
      <c r="R6" s="50" t="s">
        <v>116</v>
      </c>
      <c r="S6" s="50" t="s">
        <v>57</v>
      </c>
      <c r="T6" s="51" t="s">
        <v>59</v>
      </c>
      <c r="U6" s="50" t="s">
        <v>58</v>
      </c>
      <c r="V6" s="50" t="s">
        <v>61</v>
      </c>
      <c r="W6" s="52" t="s">
        <v>62</v>
      </c>
    </row>
    <row r="7" spans="1:23" ht="13" thickTop="1" x14ac:dyDescent="0.25">
      <c r="A7" s="76" t="str">
        <f>_xlfn.CONCAT("Pre-", $A$12-4)</f>
        <v>Pre--4</v>
      </c>
      <c r="B7" s="100">
        <f>'Pre-MIPPA'!B7+MIPPA!B7</f>
        <v>0</v>
      </c>
      <c r="C7" s="91">
        <f>'Pre-MIPPA'!C7+MIPPA!C7</f>
        <v>0</v>
      </c>
      <c r="D7" s="91">
        <f>'Pre-MIPPA'!D7+MIPPA!D7</f>
        <v>0</v>
      </c>
      <c r="E7" s="91">
        <f>'Pre-MIPPA'!E7+MIPPA!E7</f>
        <v>0</v>
      </c>
      <c r="F7" s="91">
        <f>'Pre-MIPPA'!F7+MIPPA!F7</f>
        <v>0</v>
      </c>
      <c r="G7" s="91">
        <f>IF(AND(E7="",F7=""),"",E7+F7)</f>
        <v>0</v>
      </c>
      <c r="H7" s="91">
        <f>'Pre-MIPPA'!H7+MIPPA!H7</f>
        <v>0</v>
      </c>
      <c r="I7" s="94">
        <f>IF(AND(G7="",H7=""),"",G7+H7)</f>
        <v>0</v>
      </c>
      <c r="J7" s="95" t="str">
        <f t="shared" ref="J7:J12" si="0">IFERROR(I7/C7,"")</f>
        <v/>
      </c>
      <c r="K7" s="96" t="str">
        <f t="shared" ref="K7:K12" si="1">IFERROR(I7/D7,"")</f>
        <v/>
      </c>
      <c r="M7" s="76" t="str">
        <f>_xlfn.CONCAT("Pre-", $A$12-4)</f>
        <v>Pre--4</v>
      </c>
      <c r="N7" s="100">
        <f>MIPPA!N18</f>
        <v>0</v>
      </c>
      <c r="O7" s="91">
        <f>MIPPA!O18</f>
        <v>0</v>
      </c>
      <c r="P7" s="91">
        <f>MIPPA!P18</f>
        <v>0</v>
      </c>
      <c r="Q7" s="91">
        <f>MIPPA!Q18</f>
        <v>0</v>
      </c>
      <c r="R7" s="91">
        <f>MIPPA!R18</f>
        <v>0</v>
      </c>
      <c r="S7" s="91">
        <f>IF(AND(Q7="",R7=""),"",Q7+R7)</f>
        <v>0</v>
      </c>
      <c r="T7" s="91">
        <f>MIPPA!T18</f>
        <v>0</v>
      </c>
      <c r="U7" s="94">
        <f>IF(AND(S7="",T7=""),"",S7+T7)</f>
        <v>0</v>
      </c>
      <c r="V7" s="95" t="str">
        <f t="shared" ref="V7:V12" si="2">IFERROR(U7/O7,"")</f>
        <v/>
      </c>
      <c r="W7" s="96" t="str">
        <f t="shared" ref="W7:W12" si="3">IFERROR(U7/P7,"")</f>
        <v/>
      </c>
    </row>
    <row r="8" spans="1:23" x14ac:dyDescent="0.25">
      <c r="A8" s="78">
        <f>$A$12-4</f>
        <v>-4</v>
      </c>
      <c r="B8" s="101">
        <f>'Pre-MIPPA'!B8+MIPPA!B8</f>
        <v>0</v>
      </c>
      <c r="C8" s="92">
        <f>'Pre-MIPPA'!C8+MIPPA!C8</f>
        <v>0</v>
      </c>
      <c r="D8" s="92">
        <f>'Pre-MIPPA'!D8+MIPPA!D8</f>
        <v>0</v>
      </c>
      <c r="E8" s="92">
        <f>'Pre-MIPPA'!E8+MIPPA!E8</f>
        <v>0</v>
      </c>
      <c r="F8" s="92">
        <f>'Pre-MIPPA'!F8+MIPPA!F8</f>
        <v>0</v>
      </c>
      <c r="G8" s="92">
        <f t="shared" ref="G8:G12" si="4">IF(AND(E8="",F8=""),"",E8+F8)</f>
        <v>0</v>
      </c>
      <c r="H8" s="92">
        <f>'Pre-MIPPA'!H8+MIPPA!H8</f>
        <v>0</v>
      </c>
      <c r="I8" s="94">
        <f t="shared" ref="I8:I12" si="5">IF(AND(G8="",H8=""),"",G8+H8)</f>
        <v>0</v>
      </c>
      <c r="J8" s="95" t="str">
        <f t="shared" si="0"/>
        <v/>
      </c>
      <c r="K8" s="96" t="str">
        <f t="shared" si="1"/>
        <v/>
      </c>
      <c r="M8" s="78">
        <f>$A$12-4</f>
        <v>-4</v>
      </c>
      <c r="N8" s="101">
        <f>MIPPA!N19</f>
        <v>0</v>
      </c>
      <c r="O8" s="92">
        <f>MIPPA!O19</f>
        <v>0</v>
      </c>
      <c r="P8" s="92">
        <f>MIPPA!P19</f>
        <v>0</v>
      </c>
      <c r="Q8" s="92">
        <f>MIPPA!Q19</f>
        <v>0</v>
      </c>
      <c r="R8" s="92">
        <f>MIPPA!R19</f>
        <v>0</v>
      </c>
      <c r="S8" s="92">
        <f t="shared" ref="S8:S12" si="6">IF(AND(Q8="",R8=""),"",Q8+R8)</f>
        <v>0</v>
      </c>
      <c r="T8" s="92">
        <f>MIPPA!T19</f>
        <v>0</v>
      </c>
      <c r="U8" s="94">
        <f t="shared" ref="U8:U12" si="7">IF(AND(S8="",T8=""),"",S8+T8)</f>
        <v>0</v>
      </c>
      <c r="V8" s="95" t="str">
        <f t="shared" si="2"/>
        <v/>
      </c>
      <c r="W8" s="96" t="str">
        <f t="shared" si="3"/>
        <v/>
      </c>
    </row>
    <row r="9" spans="1:23" x14ac:dyDescent="0.25">
      <c r="A9" s="78">
        <f>$A$12-3</f>
        <v>-3</v>
      </c>
      <c r="B9" s="101">
        <f>'Pre-MIPPA'!B9+MIPPA!B9</f>
        <v>0</v>
      </c>
      <c r="C9" s="92">
        <f>'Pre-MIPPA'!C9+MIPPA!C9</f>
        <v>0</v>
      </c>
      <c r="D9" s="92">
        <f>'Pre-MIPPA'!D9+MIPPA!D9</f>
        <v>0</v>
      </c>
      <c r="E9" s="92">
        <f>'Pre-MIPPA'!E9+MIPPA!E9</f>
        <v>0</v>
      </c>
      <c r="F9" s="92">
        <f>'Pre-MIPPA'!F9+MIPPA!F9</f>
        <v>0</v>
      </c>
      <c r="G9" s="92">
        <f t="shared" si="4"/>
        <v>0</v>
      </c>
      <c r="H9" s="92">
        <f>'Pre-MIPPA'!H9+MIPPA!H9</f>
        <v>0</v>
      </c>
      <c r="I9" s="94">
        <f t="shared" si="5"/>
        <v>0</v>
      </c>
      <c r="J9" s="95" t="str">
        <f t="shared" si="0"/>
        <v/>
      </c>
      <c r="K9" s="96" t="str">
        <f t="shared" si="1"/>
        <v/>
      </c>
      <c r="M9" s="78">
        <f>$A$12-3</f>
        <v>-3</v>
      </c>
      <c r="N9" s="101">
        <f>MIPPA!N20</f>
        <v>0</v>
      </c>
      <c r="O9" s="92">
        <f>MIPPA!O20</f>
        <v>0</v>
      </c>
      <c r="P9" s="92">
        <f>MIPPA!P20</f>
        <v>0</v>
      </c>
      <c r="Q9" s="92">
        <f>MIPPA!Q20</f>
        <v>0</v>
      </c>
      <c r="R9" s="92">
        <f>MIPPA!R20</f>
        <v>0</v>
      </c>
      <c r="S9" s="92">
        <f t="shared" si="6"/>
        <v>0</v>
      </c>
      <c r="T9" s="92">
        <f>MIPPA!T20</f>
        <v>0</v>
      </c>
      <c r="U9" s="94">
        <f t="shared" si="7"/>
        <v>0</v>
      </c>
      <c r="V9" s="95" t="str">
        <f t="shared" si="2"/>
        <v/>
      </c>
      <c r="W9" s="96" t="str">
        <f t="shared" si="3"/>
        <v/>
      </c>
    </row>
    <row r="10" spans="1:23" x14ac:dyDescent="0.25">
      <c r="A10" s="78">
        <f>$A$12-2</f>
        <v>-2</v>
      </c>
      <c r="B10" s="101">
        <f>'Pre-MIPPA'!B10+MIPPA!B10</f>
        <v>0</v>
      </c>
      <c r="C10" s="92">
        <f>'Pre-MIPPA'!C10+MIPPA!C10</f>
        <v>0</v>
      </c>
      <c r="D10" s="92">
        <f>'Pre-MIPPA'!D10+MIPPA!D10</f>
        <v>0</v>
      </c>
      <c r="E10" s="92">
        <f>'Pre-MIPPA'!E10+MIPPA!E10</f>
        <v>0</v>
      </c>
      <c r="F10" s="92">
        <f>'Pre-MIPPA'!F10+MIPPA!F10</f>
        <v>0</v>
      </c>
      <c r="G10" s="92">
        <f t="shared" si="4"/>
        <v>0</v>
      </c>
      <c r="H10" s="92">
        <f>'Pre-MIPPA'!H10+MIPPA!H10</f>
        <v>0</v>
      </c>
      <c r="I10" s="94">
        <f t="shared" si="5"/>
        <v>0</v>
      </c>
      <c r="J10" s="95" t="str">
        <f t="shared" si="0"/>
        <v/>
      </c>
      <c r="K10" s="96" t="str">
        <f t="shared" si="1"/>
        <v/>
      </c>
      <c r="M10" s="78">
        <f>$A$12-2</f>
        <v>-2</v>
      </c>
      <c r="N10" s="101">
        <f>MIPPA!N21</f>
        <v>0</v>
      </c>
      <c r="O10" s="92">
        <f>MIPPA!O21</f>
        <v>0</v>
      </c>
      <c r="P10" s="92">
        <f>MIPPA!P21</f>
        <v>0</v>
      </c>
      <c r="Q10" s="92">
        <f>MIPPA!Q21</f>
        <v>0</v>
      </c>
      <c r="R10" s="92">
        <f>MIPPA!R21</f>
        <v>0</v>
      </c>
      <c r="S10" s="92">
        <f t="shared" si="6"/>
        <v>0</v>
      </c>
      <c r="T10" s="92">
        <f>MIPPA!T21</f>
        <v>0</v>
      </c>
      <c r="U10" s="94">
        <f t="shared" si="7"/>
        <v>0</v>
      </c>
      <c r="V10" s="95" t="str">
        <f t="shared" si="2"/>
        <v/>
      </c>
      <c r="W10" s="96" t="str">
        <f t="shared" si="3"/>
        <v/>
      </c>
    </row>
    <row r="11" spans="1:23" x14ac:dyDescent="0.25">
      <c r="A11" s="78">
        <f>$A$12-1</f>
        <v>-1</v>
      </c>
      <c r="B11" s="101">
        <f>'Pre-MIPPA'!B11+MIPPA!B11</f>
        <v>0</v>
      </c>
      <c r="C11" s="92">
        <f>'Pre-MIPPA'!C11+MIPPA!C11</f>
        <v>0</v>
      </c>
      <c r="D11" s="92">
        <f>'Pre-MIPPA'!D11+MIPPA!D11</f>
        <v>0</v>
      </c>
      <c r="E11" s="92">
        <f>'Pre-MIPPA'!E11+MIPPA!E11</f>
        <v>0</v>
      </c>
      <c r="F11" s="92">
        <f>'Pre-MIPPA'!F11+MIPPA!F11</f>
        <v>0</v>
      </c>
      <c r="G11" s="92">
        <f t="shared" si="4"/>
        <v>0</v>
      </c>
      <c r="H11" s="92">
        <f>'Pre-MIPPA'!H11+MIPPA!H11</f>
        <v>0</v>
      </c>
      <c r="I11" s="94">
        <f t="shared" si="5"/>
        <v>0</v>
      </c>
      <c r="J11" s="95" t="str">
        <f t="shared" si="0"/>
        <v/>
      </c>
      <c r="K11" s="96" t="str">
        <f t="shared" si="1"/>
        <v/>
      </c>
      <c r="M11" s="78">
        <f>$A$12-1</f>
        <v>-1</v>
      </c>
      <c r="N11" s="101">
        <f>MIPPA!N22</f>
        <v>0</v>
      </c>
      <c r="O11" s="92">
        <f>MIPPA!O22</f>
        <v>0</v>
      </c>
      <c r="P11" s="92">
        <f>MIPPA!P22</f>
        <v>0</v>
      </c>
      <c r="Q11" s="92">
        <f>MIPPA!Q22</f>
        <v>0</v>
      </c>
      <c r="R11" s="92">
        <f>MIPPA!R22</f>
        <v>0</v>
      </c>
      <c r="S11" s="92">
        <f t="shared" si="6"/>
        <v>0</v>
      </c>
      <c r="T11" s="92">
        <f>MIPPA!T22</f>
        <v>0</v>
      </c>
      <c r="U11" s="94">
        <f t="shared" si="7"/>
        <v>0</v>
      </c>
      <c r="V11" s="95" t="str">
        <f t="shared" si="2"/>
        <v/>
      </c>
      <c r="W11" s="96" t="str">
        <f t="shared" si="3"/>
        <v/>
      </c>
    </row>
    <row r="12" spans="1:23" ht="13" thickBot="1" x14ac:dyDescent="0.3">
      <c r="A12" s="79">
        <f>MAIN!$B$9</f>
        <v>0</v>
      </c>
      <c r="B12" s="102">
        <f>'Pre-MIPPA'!B12+MIPPA!B12</f>
        <v>0</v>
      </c>
      <c r="C12" s="93">
        <f>'Pre-MIPPA'!C12+MIPPA!C12</f>
        <v>0</v>
      </c>
      <c r="D12" s="93">
        <f>'Pre-MIPPA'!D12+MIPPA!D12</f>
        <v>0</v>
      </c>
      <c r="E12" s="93">
        <f>'Pre-MIPPA'!E12+MIPPA!E12</f>
        <v>0</v>
      </c>
      <c r="F12" s="93">
        <f>'Pre-MIPPA'!F12+MIPPA!F12</f>
        <v>0</v>
      </c>
      <c r="G12" s="93">
        <f t="shared" si="4"/>
        <v>0</v>
      </c>
      <c r="H12" s="93">
        <f>'Pre-MIPPA'!H12+MIPPA!H12</f>
        <v>0</v>
      </c>
      <c r="I12" s="97">
        <f t="shared" si="5"/>
        <v>0</v>
      </c>
      <c r="J12" s="98" t="str">
        <f t="shared" si="0"/>
        <v/>
      </c>
      <c r="K12" s="99" t="str">
        <f t="shared" si="1"/>
        <v/>
      </c>
      <c r="M12" s="79">
        <f>MAIN!$B$9</f>
        <v>0</v>
      </c>
      <c r="N12" s="102">
        <f>MIPPA!N23</f>
        <v>0</v>
      </c>
      <c r="O12" s="93">
        <f>MIPPA!O23</f>
        <v>0</v>
      </c>
      <c r="P12" s="93">
        <f>MIPPA!P23</f>
        <v>0</v>
      </c>
      <c r="Q12" s="93">
        <f>MIPPA!Q23</f>
        <v>0</v>
      </c>
      <c r="R12" s="93">
        <f>MIPPA!R23</f>
        <v>0</v>
      </c>
      <c r="S12" s="93">
        <f t="shared" si="6"/>
        <v>0</v>
      </c>
      <c r="T12" s="93">
        <f>MIPPA!T23</f>
        <v>0</v>
      </c>
      <c r="U12" s="97">
        <f t="shared" si="7"/>
        <v>0</v>
      </c>
      <c r="V12" s="98" t="str">
        <f t="shared" si="2"/>
        <v/>
      </c>
      <c r="W12" s="99" t="str">
        <f t="shared" si="3"/>
        <v/>
      </c>
    </row>
    <row r="15" spans="1:23" ht="13" x14ac:dyDescent="0.3">
      <c r="A15" s="57" t="s">
        <v>50</v>
      </c>
      <c r="B15" s="58" t="s">
        <v>119</v>
      </c>
      <c r="M15" s="57" t="s">
        <v>50</v>
      </c>
      <c r="N15" s="58" t="s">
        <v>4</v>
      </c>
    </row>
    <row r="16" spans="1:23" ht="13.5" thickBot="1" x14ac:dyDescent="0.35">
      <c r="A16" s="53" t="s">
        <v>55</v>
      </c>
      <c r="B16" s="119" t="str">
        <f>IF(AND(ISBLANK('Pre-MIPPA'!B16),ISBLANK(MIPPA!B16)),"",_xlfn.CONCAT('Pre-MIPPA'!B16, " &amp; ", MIPPA!B16))</f>
        <v/>
      </c>
      <c r="C16" s="119"/>
      <c r="D16" s="119"/>
      <c r="M16" s="53" t="s">
        <v>55</v>
      </c>
      <c r="N16" s="119" t="str">
        <f>IF((ISBLANK('Pre-MIPPA'!N16)),"",'Pre-MIPPA'!N16)</f>
        <v/>
      </c>
      <c r="O16" s="119"/>
      <c r="P16" s="119"/>
    </row>
    <row r="17" spans="1:23" ht="104.5" thickBot="1" x14ac:dyDescent="0.35">
      <c r="A17" s="49" t="s">
        <v>54</v>
      </c>
      <c r="B17" s="50" t="s">
        <v>63</v>
      </c>
      <c r="C17" s="50" t="s">
        <v>56</v>
      </c>
      <c r="D17" s="50" t="s">
        <v>60</v>
      </c>
      <c r="E17" s="50" t="s">
        <v>115</v>
      </c>
      <c r="F17" s="50" t="s">
        <v>116</v>
      </c>
      <c r="G17" s="50" t="s">
        <v>57</v>
      </c>
      <c r="H17" s="51" t="s">
        <v>59</v>
      </c>
      <c r="I17" s="50" t="s">
        <v>58</v>
      </c>
      <c r="J17" s="50" t="s">
        <v>61</v>
      </c>
      <c r="K17" s="52" t="s">
        <v>62</v>
      </c>
      <c r="M17" s="49" t="s">
        <v>54</v>
      </c>
      <c r="N17" s="50" t="s">
        <v>63</v>
      </c>
      <c r="O17" s="50" t="s">
        <v>56</v>
      </c>
      <c r="P17" s="50" t="s">
        <v>60</v>
      </c>
      <c r="Q17" s="50" t="s">
        <v>115</v>
      </c>
      <c r="R17" s="50" t="s">
        <v>116</v>
      </c>
      <c r="S17" s="50" t="s">
        <v>57</v>
      </c>
      <c r="T17" s="51" t="s">
        <v>59</v>
      </c>
      <c r="U17" s="50" t="s">
        <v>58</v>
      </c>
      <c r="V17" s="50" t="s">
        <v>61</v>
      </c>
      <c r="W17" s="52" t="s">
        <v>62</v>
      </c>
    </row>
    <row r="18" spans="1:23" ht="13" thickTop="1" x14ac:dyDescent="0.25">
      <c r="A18" s="76" t="str">
        <f>_xlfn.CONCAT("Pre-", $A$12-4)</f>
        <v>Pre--4</v>
      </c>
      <c r="B18" s="100">
        <f>'Pre-MIPPA'!B18+MIPPA!B18</f>
        <v>0</v>
      </c>
      <c r="C18" s="91">
        <f>'Pre-MIPPA'!C18+MIPPA!C18</f>
        <v>0</v>
      </c>
      <c r="D18" s="91">
        <f>'Pre-MIPPA'!D18+MIPPA!D18</f>
        <v>0</v>
      </c>
      <c r="E18" s="91">
        <f>'Pre-MIPPA'!E18+MIPPA!E18</f>
        <v>0</v>
      </c>
      <c r="F18" s="91">
        <f>'Pre-MIPPA'!F18+MIPPA!F18</f>
        <v>0</v>
      </c>
      <c r="G18" s="91">
        <f>IF(AND(E18="",F18=""),"",E18+F18)</f>
        <v>0</v>
      </c>
      <c r="H18" s="91">
        <f>'Pre-MIPPA'!H18+MIPPA!H18</f>
        <v>0</v>
      </c>
      <c r="I18" s="94">
        <f>IF(AND(G18="",H18=""),"",G18+H18)</f>
        <v>0</v>
      </c>
      <c r="J18" s="95" t="str">
        <f t="shared" ref="J18:J23" si="8">IFERROR(I18/C18,"")</f>
        <v/>
      </c>
      <c r="K18" s="96" t="str">
        <f t="shared" ref="K18:K23" si="9">IFERROR(I18/D18,"")</f>
        <v/>
      </c>
      <c r="M18" s="76" t="str">
        <f>_xlfn.CONCAT("Pre-", $A$12-4)</f>
        <v>Pre--4</v>
      </c>
      <c r="N18" s="100">
        <f>'Pre-MIPPA'!N18</f>
        <v>0</v>
      </c>
      <c r="O18" s="91">
        <f>'Pre-MIPPA'!O18</f>
        <v>0</v>
      </c>
      <c r="P18" s="91">
        <f>'Pre-MIPPA'!P18</f>
        <v>0</v>
      </c>
      <c r="Q18" s="91">
        <f>'Pre-MIPPA'!Q18</f>
        <v>0</v>
      </c>
      <c r="R18" s="91">
        <f>'Pre-MIPPA'!R18</f>
        <v>0</v>
      </c>
      <c r="S18" s="91">
        <f>IF(AND(Q18="",R18=""),"",Q18+R18)</f>
        <v>0</v>
      </c>
      <c r="T18" s="91">
        <f>'Pre-MIPPA'!T18</f>
        <v>0</v>
      </c>
      <c r="U18" s="94">
        <f>IF(AND(S18="",T18=""),"",S18+T18)</f>
        <v>0</v>
      </c>
      <c r="V18" s="95" t="str">
        <f t="shared" ref="V18:V23" si="10">IFERROR(U18/O18,"")</f>
        <v/>
      </c>
      <c r="W18" s="96" t="str">
        <f t="shared" ref="W18:W23" si="11">IFERROR(U18/P18,"")</f>
        <v/>
      </c>
    </row>
    <row r="19" spans="1:23" x14ac:dyDescent="0.25">
      <c r="A19" s="78">
        <f>$A$12-4</f>
        <v>-4</v>
      </c>
      <c r="B19" s="101">
        <f>'Pre-MIPPA'!B19+MIPPA!B19</f>
        <v>0</v>
      </c>
      <c r="C19" s="92">
        <f>'Pre-MIPPA'!C19+MIPPA!C19</f>
        <v>0</v>
      </c>
      <c r="D19" s="92">
        <f>'Pre-MIPPA'!D19+MIPPA!D19</f>
        <v>0</v>
      </c>
      <c r="E19" s="92">
        <f>'Pre-MIPPA'!E19+MIPPA!E19</f>
        <v>0</v>
      </c>
      <c r="F19" s="92">
        <f>'Pre-MIPPA'!F19+MIPPA!F19</f>
        <v>0</v>
      </c>
      <c r="G19" s="92">
        <f t="shared" ref="G19:G23" si="12">IF(AND(E19="",F19=""),"",E19+F19)</f>
        <v>0</v>
      </c>
      <c r="H19" s="92">
        <f>'Pre-MIPPA'!H19+MIPPA!H19</f>
        <v>0</v>
      </c>
      <c r="I19" s="94">
        <f t="shared" ref="I19:I23" si="13">IF(AND(G19="",H19=""),"",G19+H19)</f>
        <v>0</v>
      </c>
      <c r="J19" s="95" t="str">
        <f t="shared" si="8"/>
        <v/>
      </c>
      <c r="K19" s="96" t="str">
        <f t="shared" si="9"/>
        <v/>
      </c>
      <c r="M19" s="78">
        <f>$A$12-4</f>
        <v>-4</v>
      </c>
      <c r="N19" s="101">
        <f>'Pre-MIPPA'!N19</f>
        <v>0</v>
      </c>
      <c r="O19" s="92">
        <f>'Pre-MIPPA'!O19</f>
        <v>0</v>
      </c>
      <c r="P19" s="92">
        <f>'Pre-MIPPA'!P19</f>
        <v>0</v>
      </c>
      <c r="Q19" s="92">
        <f>'Pre-MIPPA'!Q19</f>
        <v>0</v>
      </c>
      <c r="R19" s="92">
        <f>'Pre-MIPPA'!R19</f>
        <v>0</v>
      </c>
      <c r="S19" s="92">
        <f t="shared" ref="S19:S23" si="14">IF(AND(Q19="",R19=""),"",Q19+R19)</f>
        <v>0</v>
      </c>
      <c r="T19" s="92">
        <f>'Pre-MIPPA'!T19</f>
        <v>0</v>
      </c>
      <c r="U19" s="94">
        <f t="shared" ref="U19:U23" si="15">IF(AND(S19="",T19=""),"",S19+T19)</f>
        <v>0</v>
      </c>
      <c r="V19" s="95" t="str">
        <f t="shared" si="10"/>
        <v/>
      </c>
      <c r="W19" s="96" t="str">
        <f t="shared" si="11"/>
        <v/>
      </c>
    </row>
    <row r="20" spans="1:23" x14ac:dyDescent="0.25">
      <c r="A20" s="78">
        <f>$A$12-3</f>
        <v>-3</v>
      </c>
      <c r="B20" s="101">
        <f>'Pre-MIPPA'!B20+MIPPA!B20</f>
        <v>0</v>
      </c>
      <c r="C20" s="92">
        <f>'Pre-MIPPA'!C20+MIPPA!C20</f>
        <v>0</v>
      </c>
      <c r="D20" s="92">
        <f>'Pre-MIPPA'!D20+MIPPA!D20</f>
        <v>0</v>
      </c>
      <c r="E20" s="92">
        <f>'Pre-MIPPA'!E20+MIPPA!E20</f>
        <v>0</v>
      </c>
      <c r="F20" s="92">
        <f>'Pre-MIPPA'!F20+MIPPA!F20</f>
        <v>0</v>
      </c>
      <c r="G20" s="92">
        <f t="shared" si="12"/>
        <v>0</v>
      </c>
      <c r="H20" s="92">
        <f>'Pre-MIPPA'!H20+MIPPA!H20</f>
        <v>0</v>
      </c>
      <c r="I20" s="94">
        <f t="shared" si="13"/>
        <v>0</v>
      </c>
      <c r="J20" s="95" t="str">
        <f t="shared" si="8"/>
        <v/>
      </c>
      <c r="K20" s="96" t="str">
        <f t="shared" si="9"/>
        <v/>
      </c>
      <c r="M20" s="78">
        <f>$A$12-3</f>
        <v>-3</v>
      </c>
      <c r="N20" s="101">
        <f>'Pre-MIPPA'!N20</f>
        <v>0</v>
      </c>
      <c r="O20" s="92">
        <f>'Pre-MIPPA'!O20</f>
        <v>0</v>
      </c>
      <c r="P20" s="92">
        <f>'Pre-MIPPA'!P20</f>
        <v>0</v>
      </c>
      <c r="Q20" s="92">
        <f>'Pre-MIPPA'!Q20</f>
        <v>0</v>
      </c>
      <c r="R20" s="92">
        <f>'Pre-MIPPA'!R20</f>
        <v>0</v>
      </c>
      <c r="S20" s="92">
        <f t="shared" si="14"/>
        <v>0</v>
      </c>
      <c r="T20" s="92">
        <f>'Pre-MIPPA'!T20</f>
        <v>0</v>
      </c>
      <c r="U20" s="94">
        <f t="shared" si="15"/>
        <v>0</v>
      </c>
      <c r="V20" s="95" t="str">
        <f t="shared" si="10"/>
        <v/>
      </c>
      <c r="W20" s="96" t="str">
        <f t="shared" si="11"/>
        <v/>
      </c>
    </row>
    <row r="21" spans="1:23" x14ac:dyDescent="0.25">
      <c r="A21" s="78">
        <f>$A$12-2</f>
        <v>-2</v>
      </c>
      <c r="B21" s="101">
        <f>'Pre-MIPPA'!B21+MIPPA!B21</f>
        <v>0</v>
      </c>
      <c r="C21" s="92">
        <f>'Pre-MIPPA'!C21+MIPPA!C21</f>
        <v>0</v>
      </c>
      <c r="D21" s="92">
        <f>'Pre-MIPPA'!D21+MIPPA!D21</f>
        <v>0</v>
      </c>
      <c r="E21" s="92">
        <f>'Pre-MIPPA'!E21+MIPPA!E21</f>
        <v>0</v>
      </c>
      <c r="F21" s="92">
        <f>'Pre-MIPPA'!F21+MIPPA!F21</f>
        <v>0</v>
      </c>
      <c r="G21" s="92">
        <f t="shared" si="12"/>
        <v>0</v>
      </c>
      <c r="H21" s="92">
        <f>'Pre-MIPPA'!H21+MIPPA!H21</f>
        <v>0</v>
      </c>
      <c r="I21" s="94">
        <f t="shared" si="13"/>
        <v>0</v>
      </c>
      <c r="J21" s="95" t="str">
        <f t="shared" si="8"/>
        <v/>
      </c>
      <c r="K21" s="96" t="str">
        <f t="shared" si="9"/>
        <v/>
      </c>
      <c r="M21" s="78">
        <f>$A$12-2</f>
        <v>-2</v>
      </c>
      <c r="N21" s="101">
        <f>'Pre-MIPPA'!N21</f>
        <v>0</v>
      </c>
      <c r="O21" s="92">
        <f>'Pre-MIPPA'!O21</f>
        <v>0</v>
      </c>
      <c r="P21" s="92">
        <f>'Pre-MIPPA'!P21</f>
        <v>0</v>
      </c>
      <c r="Q21" s="92">
        <f>'Pre-MIPPA'!Q21</f>
        <v>0</v>
      </c>
      <c r="R21" s="92">
        <f>'Pre-MIPPA'!R21</f>
        <v>0</v>
      </c>
      <c r="S21" s="92">
        <f t="shared" si="14"/>
        <v>0</v>
      </c>
      <c r="T21" s="92">
        <f>'Pre-MIPPA'!T21</f>
        <v>0</v>
      </c>
      <c r="U21" s="94">
        <f t="shared" si="15"/>
        <v>0</v>
      </c>
      <c r="V21" s="95" t="str">
        <f t="shared" si="10"/>
        <v/>
      </c>
      <c r="W21" s="96" t="str">
        <f t="shared" si="11"/>
        <v/>
      </c>
    </row>
    <row r="22" spans="1:23" x14ac:dyDescent="0.25">
      <c r="A22" s="78">
        <f>$A$12-1</f>
        <v>-1</v>
      </c>
      <c r="B22" s="101">
        <f>'Pre-MIPPA'!B22+MIPPA!B22</f>
        <v>0</v>
      </c>
      <c r="C22" s="92">
        <f>'Pre-MIPPA'!C22+MIPPA!C22</f>
        <v>0</v>
      </c>
      <c r="D22" s="92">
        <f>'Pre-MIPPA'!D22+MIPPA!D22</f>
        <v>0</v>
      </c>
      <c r="E22" s="92">
        <f>'Pre-MIPPA'!E22+MIPPA!E22</f>
        <v>0</v>
      </c>
      <c r="F22" s="92">
        <f>'Pre-MIPPA'!F22+MIPPA!F22</f>
        <v>0</v>
      </c>
      <c r="G22" s="92">
        <f t="shared" si="12"/>
        <v>0</v>
      </c>
      <c r="H22" s="92">
        <f>'Pre-MIPPA'!H22+MIPPA!H22</f>
        <v>0</v>
      </c>
      <c r="I22" s="94">
        <f t="shared" si="13"/>
        <v>0</v>
      </c>
      <c r="J22" s="95" t="str">
        <f t="shared" si="8"/>
        <v/>
      </c>
      <c r="K22" s="96" t="str">
        <f t="shared" si="9"/>
        <v/>
      </c>
      <c r="M22" s="78">
        <f>$A$12-1</f>
        <v>-1</v>
      </c>
      <c r="N22" s="101">
        <f>'Pre-MIPPA'!N22</f>
        <v>0</v>
      </c>
      <c r="O22" s="92">
        <f>'Pre-MIPPA'!O22</f>
        <v>0</v>
      </c>
      <c r="P22" s="92">
        <f>'Pre-MIPPA'!P22</f>
        <v>0</v>
      </c>
      <c r="Q22" s="92">
        <f>'Pre-MIPPA'!Q22</f>
        <v>0</v>
      </c>
      <c r="R22" s="92">
        <f>'Pre-MIPPA'!R22</f>
        <v>0</v>
      </c>
      <c r="S22" s="92">
        <f t="shared" si="14"/>
        <v>0</v>
      </c>
      <c r="T22" s="92">
        <f>'Pre-MIPPA'!T22</f>
        <v>0</v>
      </c>
      <c r="U22" s="94">
        <f t="shared" si="15"/>
        <v>0</v>
      </c>
      <c r="V22" s="95" t="str">
        <f t="shared" si="10"/>
        <v/>
      </c>
      <c r="W22" s="96" t="str">
        <f t="shared" si="11"/>
        <v/>
      </c>
    </row>
    <row r="23" spans="1:23" ht="13" thickBot="1" x14ac:dyDescent="0.3">
      <c r="A23" s="79">
        <f>MAIN!$B$9</f>
        <v>0</v>
      </c>
      <c r="B23" s="102">
        <f>'Pre-MIPPA'!B23+MIPPA!B23</f>
        <v>0</v>
      </c>
      <c r="C23" s="93">
        <f>'Pre-MIPPA'!C23+MIPPA!C23</f>
        <v>0</v>
      </c>
      <c r="D23" s="93">
        <f>'Pre-MIPPA'!D23+MIPPA!D23</f>
        <v>0</v>
      </c>
      <c r="E23" s="93">
        <f>'Pre-MIPPA'!E23+MIPPA!E23</f>
        <v>0</v>
      </c>
      <c r="F23" s="93">
        <f>'Pre-MIPPA'!F23+MIPPA!F23</f>
        <v>0</v>
      </c>
      <c r="G23" s="93">
        <f t="shared" si="12"/>
        <v>0</v>
      </c>
      <c r="H23" s="93">
        <f>'Pre-MIPPA'!H23+MIPPA!H23</f>
        <v>0</v>
      </c>
      <c r="I23" s="97">
        <f t="shared" si="13"/>
        <v>0</v>
      </c>
      <c r="J23" s="98" t="str">
        <f t="shared" si="8"/>
        <v/>
      </c>
      <c r="K23" s="99" t="str">
        <f t="shared" si="9"/>
        <v/>
      </c>
      <c r="M23" s="79">
        <f>MAIN!$B$9</f>
        <v>0</v>
      </c>
      <c r="N23" s="102">
        <f>'Pre-MIPPA'!N23</f>
        <v>0</v>
      </c>
      <c r="O23" s="93">
        <f>'Pre-MIPPA'!O23</f>
        <v>0</v>
      </c>
      <c r="P23" s="93">
        <f>'Pre-MIPPA'!P23</f>
        <v>0</v>
      </c>
      <c r="Q23" s="93">
        <f>'Pre-MIPPA'!Q23</f>
        <v>0</v>
      </c>
      <c r="R23" s="93">
        <f>'Pre-MIPPA'!R23</f>
        <v>0</v>
      </c>
      <c r="S23" s="93">
        <f t="shared" si="14"/>
        <v>0</v>
      </c>
      <c r="T23" s="93">
        <f>'Pre-MIPPA'!T23</f>
        <v>0</v>
      </c>
      <c r="U23" s="97">
        <f t="shared" si="15"/>
        <v>0</v>
      </c>
      <c r="V23" s="98" t="str">
        <f t="shared" si="10"/>
        <v/>
      </c>
      <c r="W23" s="99" t="str">
        <f t="shared" si="11"/>
        <v/>
      </c>
    </row>
    <row r="26" spans="1:23" ht="13" x14ac:dyDescent="0.3">
      <c r="A26" s="57" t="s">
        <v>50</v>
      </c>
      <c r="B26" s="58" t="s">
        <v>120</v>
      </c>
      <c r="M26" s="57" t="s">
        <v>50</v>
      </c>
      <c r="N26" s="58" t="s">
        <v>6</v>
      </c>
    </row>
    <row r="27" spans="1:23" ht="13.5" thickBot="1" x14ac:dyDescent="0.35">
      <c r="A27" s="53" t="s">
        <v>55</v>
      </c>
      <c r="B27" s="119" t="str">
        <f>IF(AND(ISBLANK('Pre-MIPPA'!B27),ISBLANK(MIPPA!B27)),"",_xlfn.CONCAT('Pre-MIPPA'!B27, " &amp; ", MIPPA!B27))</f>
        <v/>
      </c>
      <c r="C27" s="119"/>
      <c r="D27" s="119"/>
      <c r="M27" s="53" t="s">
        <v>55</v>
      </c>
      <c r="N27" s="119" t="str">
        <f>IF((ISBLANK('Pre-MIPPA'!N27)),"",'Pre-MIPPA'!N27)</f>
        <v/>
      </c>
      <c r="O27" s="119"/>
      <c r="P27" s="119"/>
    </row>
    <row r="28" spans="1:23" ht="104.5" thickBot="1" x14ac:dyDescent="0.35">
      <c r="A28" s="49" t="s">
        <v>54</v>
      </c>
      <c r="B28" s="50" t="s">
        <v>63</v>
      </c>
      <c r="C28" s="50" t="s">
        <v>56</v>
      </c>
      <c r="D28" s="50" t="s">
        <v>60</v>
      </c>
      <c r="E28" s="50" t="s">
        <v>115</v>
      </c>
      <c r="F28" s="50" t="s">
        <v>116</v>
      </c>
      <c r="G28" s="50" t="s">
        <v>57</v>
      </c>
      <c r="H28" s="51" t="s">
        <v>59</v>
      </c>
      <c r="I28" s="50" t="s">
        <v>58</v>
      </c>
      <c r="J28" s="50" t="s">
        <v>61</v>
      </c>
      <c r="K28" s="52" t="s">
        <v>62</v>
      </c>
      <c r="M28" s="49" t="s">
        <v>54</v>
      </c>
      <c r="N28" s="50" t="s">
        <v>63</v>
      </c>
      <c r="O28" s="50" t="s">
        <v>56</v>
      </c>
      <c r="P28" s="50" t="s">
        <v>60</v>
      </c>
      <c r="Q28" s="50" t="s">
        <v>115</v>
      </c>
      <c r="R28" s="50" t="s">
        <v>116</v>
      </c>
      <c r="S28" s="50" t="s">
        <v>57</v>
      </c>
      <c r="T28" s="51" t="s">
        <v>59</v>
      </c>
      <c r="U28" s="50" t="s">
        <v>58</v>
      </c>
      <c r="V28" s="50" t="s">
        <v>61</v>
      </c>
      <c r="W28" s="52" t="s">
        <v>62</v>
      </c>
    </row>
    <row r="29" spans="1:23" ht="13" thickTop="1" x14ac:dyDescent="0.25">
      <c r="A29" s="76" t="str">
        <f>_xlfn.CONCAT("Pre-", $A$12-4)</f>
        <v>Pre--4</v>
      </c>
      <c r="B29" s="100">
        <f>'Pre-MIPPA'!B29+MIPPA!B29</f>
        <v>0</v>
      </c>
      <c r="C29" s="91">
        <f>'Pre-MIPPA'!C29+MIPPA!C29</f>
        <v>0</v>
      </c>
      <c r="D29" s="91">
        <f>'Pre-MIPPA'!D29+MIPPA!D29</f>
        <v>0</v>
      </c>
      <c r="E29" s="91">
        <f>'Pre-MIPPA'!E29+MIPPA!E29</f>
        <v>0</v>
      </c>
      <c r="F29" s="91">
        <f>'Pre-MIPPA'!F29+MIPPA!F29</f>
        <v>0</v>
      </c>
      <c r="G29" s="91">
        <f>IF(AND(E29="",F29=""),"",E29+F29)</f>
        <v>0</v>
      </c>
      <c r="H29" s="91">
        <f>'Pre-MIPPA'!H29+MIPPA!H29</f>
        <v>0</v>
      </c>
      <c r="I29" s="94">
        <f>IF(AND(G29="",H29=""),"",G29+H29)</f>
        <v>0</v>
      </c>
      <c r="J29" s="95" t="str">
        <f t="shared" ref="J29:J34" si="16">IFERROR(I29/C29,"")</f>
        <v/>
      </c>
      <c r="K29" s="96" t="str">
        <f t="shared" ref="K29:K34" si="17">IFERROR(I29/D29,"")</f>
        <v/>
      </c>
      <c r="M29" s="76" t="str">
        <f>_xlfn.CONCAT("Pre-", $A$12-4)</f>
        <v>Pre--4</v>
      </c>
      <c r="N29" s="100">
        <f>'Pre-MIPPA'!N29</f>
        <v>0</v>
      </c>
      <c r="O29" s="91">
        <f>'Pre-MIPPA'!O29</f>
        <v>0</v>
      </c>
      <c r="P29" s="91">
        <f>'Pre-MIPPA'!P29</f>
        <v>0</v>
      </c>
      <c r="Q29" s="91">
        <f>'Pre-MIPPA'!Q29</f>
        <v>0</v>
      </c>
      <c r="R29" s="91">
        <f>'Pre-MIPPA'!R29</f>
        <v>0</v>
      </c>
      <c r="S29" s="91">
        <f>IF(AND(Q29="",R29=""),"",Q29+R29)</f>
        <v>0</v>
      </c>
      <c r="T29" s="91">
        <f>'Pre-MIPPA'!T29</f>
        <v>0</v>
      </c>
      <c r="U29" s="94">
        <f>IF(AND(S29="",T29=""),"",S29+T29)</f>
        <v>0</v>
      </c>
      <c r="V29" s="95" t="str">
        <f t="shared" ref="V29:V34" si="18">IFERROR(U29/O29,"")</f>
        <v/>
      </c>
      <c r="W29" s="96" t="str">
        <f t="shared" ref="W29:W34" si="19">IFERROR(U29/P29,"")</f>
        <v/>
      </c>
    </row>
    <row r="30" spans="1:23" x14ac:dyDescent="0.25">
      <c r="A30" s="78">
        <f>$A$12-4</f>
        <v>-4</v>
      </c>
      <c r="B30" s="101">
        <f>'Pre-MIPPA'!B30+MIPPA!B30</f>
        <v>0</v>
      </c>
      <c r="C30" s="92">
        <f>'Pre-MIPPA'!C30+MIPPA!C30</f>
        <v>0</v>
      </c>
      <c r="D30" s="92">
        <f>'Pre-MIPPA'!D30+MIPPA!D30</f>
        <v>0</v>
      </c>
      <c r="E30" s="92">
        <f>'Pre-MIPPA'!E30+MIPPA!E30</f>
        <v>0</v>
      </c>
      <c r="F30" s="92">
        <f>'Pre-MIPPA'!F30+MIPPA!F30</f>
        <v>0</v>
      </c>
      <c r="G30" s="92">
        <f t="shared" ref="G30:G34" si="20">IF(AND(E30="",F30=""),"",E30+F30)</f>
        <v>0</v>
      </c>
      <c r="H30" s="92">
        <f>'Pre-MIPPA'!H30+MIPPA!H30</f>
        <v>0</v>
      </c>
      <c r="I30" s="94">
        <f t="shared" ref="I30:I34" si="21">IF(AND(G30="",H30=""),"",G30+H30)</f>
        <v>0</v>
      </c>
      <c r="J30" s="95" t="str">
        <f t="shared" si="16"/>
        <v/>
      </c>
      <c r="K30" s="96" t="str">
        <f t="shared" si="17"/>
        <v/>
      </c>
      <c r="M30" s="78">
        <f>$A$12-4</f>
        <v>-4</v>
      </c>
      <c r="N30" s="101">
        <f>'Pre-MIPPA'!N30</f>
        <v>0</v>
      </c>
      <c r="O30" s="92">
        <f>'Pre-MIPPA'!O30</f>
        <v>0</v>
      </c>
      <c r="P30" s="92">
        <f>'Pre-MIPPA'!P30</f>
        <v>0</v>
      </c>
      <c r="Q30" s="92">
        <f>'Pre-MIPPA'!Q30</f>
        <v>0</v>
      </c>
      <c r="R30" s="92">
        <f>'Pre-MIPPA'!R30</f>
        <v>0</v>
      </c>
      <c r="S30" s="92">
        <f t="shared" ref="S30:S34" si="22">IF(AND(Q30="",R30=""),"",Q30+R30)</f>
        <v>0</v>
      </c>
      <c r="T30" s="92">
        <f>'Pre-MIPPA'!T30</f>
        <v>0</v>
      </c>
      <c r="U30" s="94">
        <f t="shared" ref="U30:U34" si="23">IF(AND(S30="",T30=""),"",S30+T30)</f>
        <v>0</v>
      </c>
      <c r="V30" s="95" t="str">
        <f t="shared" si="18"/>
        <v/>
      </c>
      <c r="W30" s="96" t="str">
        <f t="shared" si="19"/>
        <v/>
      </c>
    </row>
    <row r="31" spans="1:23" x14ac:dyDescent="0.25">
      <c r="A31" s="78">
        <f>$A$12-3</f>
        <v>-3</v>
      </c>
      <c r="B31" s="101">
        <f>'Pre-MIPPA'!B31+MIPPA!B31</f>
        <v>0</v>
      </c>
      <c r="C31" s="92">
        <f>'Pre-MIPPA'!C31+MIPPA!C31</f>
        <v>0</v>
      </c>
      <c r="D31" s="92">
        <f>'Pre-MIPPA'!D31+MIPPA!D31</f>
        <v>0</v>
      </c>
      <c r="E31" s="92">
        <f>'Pre-MIPPA'!E31+MIPPA!E31</f>
        <v>0</v>
      </c>
      <c r="F31" s="92">
        <f>'Pre-MIPPA'!F31+MIPPA!F31</f>
        <v>0</v>
      </c>
      <c r="G31" s="92">
        <f t="shared" si="20"/>
        <v>0</v>
      </c>
      <c r="H31" s="92">
        <f>'Pre-MIPPA'!H31+MIPPA!H31</f>
        <v>0</v>
      </c>
      <c r="I31" s="94">
        <f t="shared" si="21"/>
        <v>0</v>
      </c>
      <c r="J31" s="95" t="str">
        <f t="shared" si="16"/>
        <v/>
      </c>
      <c r="K31" s="96" t="str">
        <f t="shared" si="17"/>
        <v/>
      </c>
      <c r="M31" s="78">
        <f>$A$12-3</f>
        <v>-3</v>
      </c>
      <c r="N31" s="101">
        <f>'Pre-MIPPA'!N31</f>
        <v>0</v>
      </c>
      <c r="O31" s="92">
        <f>'Pre-MIPPA'!O31</f>
        <v>0</v>
      </c>
      <c r="P31" s="92">
        <f>'Pre-MIPPA'!P31</f>
        <v>0</v>
      </c>
      <c r="Q31" s="92">
        <f>'Pre-MIPPA'!Q31</f>
        <v>0</v>
      </c>
      <c r="R31" s="92">
        <f>'Pre-MIPPA'!R31</f>
        <v>0</v>
      </c>
      <c r="S31" s="92">
        <f t="shared" si="22"/>
        <v>0</v>
      </c>
      <c r="T31" s="92">
        <f>'Pre-MIPPA'!T31</f>
        <v>0</v>
      </c>
      <c r="U31" s="94">
        <f t="shared" si="23"/>
        <v>0</v>
      </c>
      <c r="V31" s="95" t="str">
        <f t="shared" si="18"/>
        <v/>
      </c>
      <c r="W31" s="96" t="str">
        <f t="shared" si="19"/>
        <v/>
      </c>
    </row>
    <row r="32" spans="1:23" x14ac:dyDescent="0.25">
      <c r="A32" s="78">
        <f>$A$12-2</f>
        <v>-2</v>
      </c>
      <c r="B32" s="101">
        <f>'Pre-MIPPA'!B32+MIPPA!B32</f>
        <v>0</v>
      </c>
      <c r="C32" s="92">
        <f>'Pre-MIPPA'!C32+MIPPA!C32</f>
        <v>0</v>
      </c>
      <c r="D32" s="92">
        <f>'Pre-MIPPA'!D32+MIPPA!D32</f>
        <v>0</v>
      </c>
      <c r="E32" s="92">
        <f>'Pre-MIPPA'!E32+MIPPA!E32</f>
        <v>0</v>
      </c>
      <c r="F32" s="92">
        <f>'Pre-MIPPA'!F32+MIPPA!F32</f>
        <v>0</v>
      </c>
      <c r="G32" s="92">
        <f t="shared" si="20"/>
        <v>0</v>
      </c>
      <c r="H32" s="92">
        <f>'Pre-MIPPA'!H32+MIPPA!H32</f>
        <v>0</v>
      </c>
      <c r="I32" s="94">
        <f t="shared" si="21"/>
        <v>0</v>
      </c>
      <c r="J32" s="95" t="str">
        <f t="shared" si="16"/>
        <v/>
      </c>
      <c r="K32" s="96" t="str">
        <f t="shared" si="17"/>
        <v/>
      </c>
      <c r="M32" s="78">
        <f>$A$12-2</f>
        <v>-2</v>
      </c>
      <c r="N32" s="101">
        <f>'Pre-MIPPA'!N32</f>
        <v>0</v>
      </c>
      <c r="O32" s="92">
        <f>'Pre-MIPPA'!O32</f>
        <v>0</v>
      </c>
      <c r="P32" s="92">
        <f>'Pre-MIPPA'!P32</f>
        <v>0</v>
      </c>
      <c r="Q32" s="92">
        <f>'Pre-MIPPA'!Q32</f>
        <v>0</v>
      </c>
      <c r="R32" s="92">
        <f>'Pre-MIPPA'!R32</f>
        <v>0</v>
      </c>
      <c r="S32" s="92">
        <f t="shared" si="22"/>
        <v>0</v>
      </c>
      <c r="T32" s="92">
        <f>'Pre-MIPPA'!T32</f>
        <v>0</v>
      </c>
      <c r="U32" s="94">
        <f t="shared" si="23"/>
        <v>0</v>
      </c>
      <c r="V32" s="95" t="str">
        <f t="shared" si="18"/>
        <v/>
      </c>
      <c r="W32" s="96" t="str">
        <f t="shared" si="19"/>
        <v/>
      </c>
    </row>
    <row r="33" spans="1:23" x14ac:dyDescent="0.25">
      <c r="A33" s="78">
        <f>$A$12-1</f>
        <v>-1</v>
      </c>
      <c r="B33" s="101">
        <f>'Pre-MIPPA'!B33+MIPPA!B33</f>
        <v>0</v>
      </c>
      <c r="C33" s="92">
        <f>'Pre-MIPPA'!C33+MIPPA!C33</f>
        <v>0</v>
      </c>
      <c r="D33" s="92">
        <f>'Pre-MIPPA'!D33+MIPPA!D33</f>
        <v>0</v>
      </c>
      <c r="E33" s="92">
        <f>'Pre-MIPPA'!E33+MIPPA!E33</f>
        <v>0</v>
      </c>
      <c r="F33" s="92">
        <f>'Pre-MIPPA'!F33+MIPPA!F33</f>
        <v>0</v>
      </c>
      <c r="G33" s="92">
        <f t="shared" si="20"/>
        <v>0</v>
      </c>
      <c r="H33" s="92">
        <f>'Pre-MIPPA'!H33+MIPPA!H33</f>
        <v>0</v>
      </c>
      <c r="I33" s="94">
        <f t="shared" si="21"/>
        <v>0</v>
      </c>
      <c r="J33" s="95" t="str">
        <f t="shared" si="16"/>
        <v/>
      </c>
      <c r="K33" s="96" t="str">
        <f t="shared" si="17"/>
        <v/>
      </c>
      <c r="M33" s="78">
        <f>$A$12-1</f>
        <v>-1</v>
      </c>
      <c r="N33" s="101">
        <f>'Pre-MIPPA'!N33</f>
        <v>0</v>
      </c>
      <c r="O33" s="92">
        <f>'Pre-MIPPA'!O33</f>
        <v>0</v>
      </c>
      <c r="P33" s="92">
        <f>'Pre-MIPPA'!P33</f>
        <v>0</v>
      </c>
      <c r="Q33" s="92">
        <f>'Pre-MIPPA'!Q33</f>
        <v>0</v>
      </c>
      <c r="R33" s="92">
        <f>'Pre-MIPPA'!R33</f>
        <v>0</v>
      </c>
      <c r="S33" s="92">
        <f t="shared" si="22"/>
        <v>0</v>
      </c>
      <c r="T33" s="92">
        <f>'Pre-MIPPA'!T33</f>
        <v>0</v>
      </c>
      <c r="U33" s="94">
        <f t="shared" si="23"/>
        <v>0</v>
      </c>
      <c r="V33" s="95" t="str">
        <f t="shared" si="18"/>
        <v/>
      </c>
      <c r="W33" s="96" t="str">
        <f t="shared" si="19"/>
        <v/>
      </c>
    </row>
    <row r="34" spans="1:23" ht="13" thickBot="1" x14ac:dyDescent="0.3">
      <c r="A34" s="79">
        <f>MAIN!$B$9</f>
        <v>0</v>
      </c>
      <c r="B34" s="102">
        <f>'Pre-MIPPA'!B34+MIPPA!B34</f>
        <v>0</v>
      </c>
      <c r="C34" s="93">
        <f>'Pre-MIPPA'!C34+MIPPA!C34</f>
        <v>0</v>
      </c>
      <c r="D34" s="93">
        <f>'Pre-MIPPA'!D34+MIPPA!D34</f>
        <v>0</v>
      </c>
      <c r="E34" s="93">
        <f>'Pre-MIPPA'!E34+MIPPA!E34</f>
        <v>0</v>
      </c>
      <c r="F34" s="93">
        <f>'Pre-MIPPA'!F34+MIPPA!F34</f>
        <v>0</v>
      </c>
      <c r="G34" s="93">
        <f t="shared" si="20"/>
        <v>0</v>
      </c>
      <c r="H34" s="93">
        <f>'Pre-MIPPA'!H34+MIPPA!H34</f>
        <v>0</v>
      </c>
      <c r="I34" s="97">
        <f t="shared" si="21"/>
        <v>0</v>
      </c>
      <c r="J34" s="98" t="str">
        <f t="shared" si="16"/>
        <v/>
      </c>
      <c r="K34" s="99" t="str">
        <f t="shared" si="17"/>
        <v/>
      </c>
      <c r="M34" s="79">
        <f>MAIN!$B$9</f>
        <v>0</v>
      </c>
      <c r="N34" s="102">
        <f>'Pre-MIPPA'!N34</f>
        <v>0</v>
      </c>
      <c r="O34" s="93">
        <f>'Pre-MIPPA'!O34</f>
        <v>0</v>
      </c>
      <c r="P34" s="93">
        <f>'Pre-MIPPA'!P34</f>
        <v>0</v>
      </c>
      <c r="Q34" s="93">
        <f>'Pre-MIPPA'!Q34</f>
        <v>0</v>
      </c>
      <c r="R34" s="93">
        <f>'Pre-MIPPA'!R34</f>
        <v>0</v>
      </c>
      <c r="S34" s="93">
        <f t="shared" si="22"/>
        <v>0</v>
      </c>
      <c r="T34" s="93">
        <f>'Pre-MIPPA'!T34</f>
        <v>0</v>
      </c>
      <c r="U34" s="97">
        <f t="shared" si="23"/>
        <v>0</v>
      </c>
      <c r="V34" s="98" t="str">
        <f t="shared" si="18"/>
        <v/>
      </c>
      <c r="W34" s="99" t="str">
        <f t="shared" si="19"/>
        <v/>
      </c>
    </row>
    <row r="37" spans="1:23" ht="13" x14ac:dyDescent="0.3">
      <c r="A37" s="57" t="s">
        <v>50</v>
      </c>
      <c r="B37" s="58" t="s">
        <v>121</v>
      </c>
      <c r="M37" s="57" t="s">
        <v>50</v>
      </c>
      <c r="N37" s="58" t="s">
        <v>8</v>
      </c>
    </row>
    <row r="38" spans="1:23" ht="13.5" thickBot="1" x14ac:dyDescent="0.35">
      <c r="A38" s="53" t="s">
        <v>55</v>
      </c>
      <c r="B38" s="119" t="str">
        <f>IF(AND(ISBLANK('Pre-MIPPA'!B38),ISBLANK(MIPPA!B38)),"",_xlfn.CONCAT('Pre-MIPPA'!B38, " &amp; ", MIPPA!B38))</f>
        <v/>
      </c>
      <c r="C38" s="119"/>
      <c r="D38" s="119"/>
      <c r="M38" s="53" t="s">
        <v>55</v>
      </c>
      <c r="N38" s="119" t="str">
        <f>IF((ISBLANK('Pre-MIPPA'!N38)),"",'Pre-MIPPA'!N38)</f>
        <v/>
      </c>
      <c r="O38" s="119"/>
      <c r="P38" s="119"/>
    </row>
    <row r="39" spans="1:23" ht="104.5" thickBot="1" x14ac:dyDescent="0.35">
      <c r="A39" s="49" t="s">
        <v>54</v>
      </c>
      <c r="B39" s="50" t="s">
        <v>63</v>
      </c>
      <c r="C39" s="50" t="s">
        <v>56</v>
      </c>
      <c r="D39" s="50" t="s">
        <v>60</v>
      </c>
      <c r="E39" s="50" t="s">
        <v>115</v>
      </c>
      <c r="F39" s="50" t="s">
        <v>116</v>
      </c>
      <c r="G39" s="50" t="s">
        <v>57</v>
      </c>
      <c r="H39" s="51" t="s">
        <v>59</v>
      </c>
      <c r="I39" s="50" t="s">
        <v>58</v>
      </c>
      <c r="J39" s="50" t="s">
        <v>61</v>
      </c>
      <c r="K39" s="52" t="s">
        <v>62</v>
      </c>
      <c r="M39" s="49" t="s">
        <v>54</v>
      </c>
      <c r="N39" s="50" t="s">
        <v>63</v>
      </c>
      <c r="O39" s="50" t="s">
        <v>56</v>
      </c>
      <c r="P39" s="50" t="s">
        <v>60</v>
      </c>
      <c r="Q39" s="50" t="s">
        <v>115</v>
      </c>
      <c r="R39" s="50" t="s">
        <v>116</v>
      </c>
      <c r="S39" s="50" t="s">
        <v>57</v>
      </c>
      <c r="T39" s="51" t="s">
        <v>59</v>
      </c>
      <c r="U39" s="50" t="s">
        <v>58</v>
      </c>
      <c r="V39" s="50" t="s">
        <v>61</v>
      </c>
      <c r="W39" s="52" t="s">
        <v>62</v>
      </c>
    </row>
    <row r="40" spans="1:23" ht="13" thickTop="1" x14ac:dyDescent="0.25">
      <c r="A40" s="76" t="str">
        <f>_xlfn.CONCAT("Pre-", $A$12-4)</f>
        <v>Pre--4</v>
      </c>
      <c r="B40" s="100">
        <f>'Pre-MIPPA'!B40+MIPPA!B40</f>
        <v>0</v>
      </c>
      <c r="C40" s="91">
        <f>'Pre-MIPPA'!C40+MIPPA!C40</f>
        <v>0</v>
      </c>
      <c r="D40" s="91">
        <f>'Pre-MIPPA'!D40+MIPPA!D40</f>
        <v>0</v>
      </c>
      <c r="E40" s="91">
        <f>'Pre-MIPPA'!E40+MIPPA!E40</f>
        <v>0</v>
      </c>
      <c r="F40" s="91">
        <f>'Pre-MIPPA'!F40+MIPPA!F40</f>
        <v>0</v>
      </c>
      <c r="G40" s="91">
        <f>IF(AND(E40="",F40=""),"",E40+F40)</f>
        <v>0</v>
      </c>
      <c r="H40" s="91">
        <f>'Pre-MIPPA'!H40+MIPPA!H40</f>
        <v>0</v>
      </c>
      <c r="I40" s="94">
        <f>IF(AND(G40="",H40=""),"",G40+H40)</f>
        <v>0</v>
      </c>
      <c r="J40" s="95" t="str">
        <f t="shared" ref="J40:J45" si="24">IFERROR(I40/C40,"")</f>
        <v/>
      </c>
      <c r="K40" s="96" t="str">
        <f t="shared" ref="K40:K45" si="25">IFERROR(I40/D40,"")</f>
        <v/>
      </c>
      <c r="M40" s="76" t="str">
        <f>_xlfn.CONCAT("Pre-", $A$12-4)</f>
        <v>Pre--4</v>
      </c>
      <c r="N40" s="100">
        <f>'Pre-MIPPA'!N40</f>
        <v>0</v>
      </c>
      <c r="O40" s="91">
        <f>'Pre-MIPPA'!O40</f>
        <v>0</v>
      </c>
      <c r="P40" s="91">
        <f>'Pre-MIPPA'!P40</f>
        <v>0</v>
      </c>
      <c r="Q40" s="91">
        <f>'Pre-MIPPA'!Q40</f>
        <v>0</v>
      </c>
      <c r="R40" s="91">
        <f>'Pre-MIPPA'!R40</f>
        <v>0</v>
      </c>
      <c r="S40" s="91">
        <f>IF(AND(Q40="",R40=""),"",Q40+R40)</f>
        <v>0</v>
      </c>
      <c r="T40" s="91">
        <f>'Pre-MIPPA'!T40</f>
        <v>0</v>
      </c>
      <c r="U40" s="94">
        <f>IF(AND(S40="",T40=""),"",S40+T40)</f>
        <v>0</v>
      </c>
      <c r="V40" s="95" t="str">
        <f t="shared" ref="V40:V45" si="26">IFERROR(U40/O40,"")</f>
        <v/>
      </c>
      <c r="W40" s="96" t="str">
        <f t="shared" ref="W40:W45" si="27">IFERROR(U40/P40,"")</f>
        <v/>
      </c>
    </row>
    <row r="41" spans="1:23" x14ac:dyDescent="0.25">
      <c r="A41" s="78">
        <f>$A$12-4</f>
        <v>-4</v>
      </c>
      <c r="B41" s="101">
        <f>'Pre-MIPPA'!B41+MIPPA!B41</f>
        <v>0</v>
      </c>
      <c r="C41" s="92">
        <f>'Pre-MIPPA'!C41+MIPPA!C41</f>
        <v>0</v>
      </c>
      <c r="D41" s="92">
        <f>'Pre-MIPPA'!D41+MIPPA!D41</f>
        <v>0</v>
      </c>
      <c r="E41" s="92">
        <f>'Pre-MIPPA'!E41+MIPPA!E41</f>
        <v>0</v>
      </c>
      <c r="F41" s="92">
        <f>'Pre-MIPPA'!F41+MIPPA!F41</f>
        <v>0</v>
      </c>
      <c r="G41" s="92">
        <f t="shared" ref="G41:G45" si="28">IF(AND(E41="",F41=""),"",E41+F41)</f>
        <v>0</v>
      </c>
      <c r="H41" s="92">
        <f>'Pre-MIPPA'!H41+MIPPA!H41</f>
        <v>0</v>
      </c>
      <c r="I41" s="94">
        <f t="shared" ref="I41:I45" si="29">IF(AND(G41="",H41=""),"",G41+H41)</f>
        <v>0</v>
      </c>
      <c r="J41" s="95" t="str">
        <f t="shared" si="24"/>
        <v/>
      </c>
      <c r="K41" s="96" t="str">
        <f t="shared" si="25"/>
        <v/>
      </c>
      <c r="M41" s="78">
        <f>$A$12-4</f>
        <v>-4</v>
      </c>
      <c r="N41" s="101">
        <f>'Pre-MIPPA'!N41</f>
        <v>0</v>
      </c>
      <c r="O41" s="92">
        <f>'Pre-MIPPA'!O41</f>
        <v>0</v>
      </c>
      <c r="P41" s="92">
        <f>'Pre-MIPPA'!P41</f>
        <v>0</v>
      </c>
      <c r="Q41" s="92">
        <f>'Pre-MIPPA'!Q41</f>
        <v>0</v>
      </c>
      <c r="R41" s="92">
        <f>'Pre-MIPPA'!R41</f>
        <v>0</v>
      </c>
      <c r="S41" s="92">
        <f t="shared" ref="S41:S45" si="30">IF(AND(Q41="",R41=""),"",Q41+R41)</f>
        <v>0</v>
      </c>
      <c r="T41" s="92">
        <f>'Pre-MIPPA'!T41</f>
        <v>0</v>
      </c>
      <c r="U41" s="94">
        <f t="shared" ref="U41:U45" si="31">IF(AND(S41="",T41=""),"",S41+T41)</f>
        <v>0</v>
      </c>
      <c r="V41" s="95" t="str">
        <f t="shared" si="26"/>
        <v/>
      </c>
      <c r="W41" s="96" t="str">
        <f t="shared" si="27"/>
        <v/>
      </c>
    </row>
    <row r="42" spans="1:23" x14ac:dyDescent="0.25">
      <c r="A42" s="78">
        <f>$A$12-3</f>
        <v>-3</v>
      </c>
      <c r="B42" s="101">
        <f>'Pre-MIPPA'!B42+MIPPA!B42</f>
        <v>0</v>
      </c>
      <c r="C42" s="92">
        <f>'Pre-MIPPA'!C42+MIPPA!C42</f>
        <v>0</v>
      </c>
      <c r="D42" s="92">
        <f>'Pre-MIPPA'!D42+MIPPA!D42</f>
        <v>0</v>
      </c>
      <c r="E42" s="92">
        <f>'Pre-MIPPA'!E42+MIPPA!E42</f>
        <v>0</v>
      </c>
      <c r="F42" s="92">
        <f>'Pre-MIPPA'!F42+MIPPA!F42</f>
        <v>0</v>
      </c>
      <c r="G42" s="92">
        <f t="shared" si="28"/>
        <v>0</v>
      </c>
      <c r="H42" s="92">
        <f>'Pre-MIPPA'!H42+MIPPA!H42</f>
        <v>0</v>
      </c>
      <c r="I42" s="94">
        <f t="shared" si="29"/>
        <v>0</v>
      </c>
      <c r="J42" s="95" t="str">
        <f t="shared" si="24"/>
        <v/>
      </c>
      <c r="K42" s="96" t="str">
        <f t="shared" si="25"/>
        <v/>
      </c>
      <c r="M42" s="78">
        <f>$A$12-3</f>
        <v>-3</v>
      </c>
      <c r="N42" s="101">
        <f>'Pre-MIPPA'!N42</f>
        <v>0</v>
      </c>
      <c r="O42" s="92">
        <f>'Pre-MIPPA'!O42</f>
        <v>0</v>
      </c>
      <c r="P42" s="92">
        <f>'Pre-MIPPA'!P42</f>
        <v>0</v>
      </c>
      <c r="Q42" s="92">
        <f>'Pre-MIPPA'!Q42</f>
        <v>0</v>
      </c>
      <c r="R42" s="92">
        <f>'Pre-MIPPA'!R42</f>
        <v>0</v>
      </c>
      <c r="S42" s="92">
        <f t="shared" si="30"/>
        <v>0</v>
      </c>
      <c r="T42" s="92">
        <f>'Pre-MIPPA'!T42</f>
        <v>0</v>
      </c>
      <c r="U42" s="94">
        <f t="shared" si="31"/>
        <v>0</v>
      </c>
      <c r="V42" s="95" t="str">
        <f t="shared" si="26"/>
        <v/>
      </c>
      <c r="W42" s="96" t="str">
        <f t="shared" si="27"/>
        <v/>
      </c>
    </row>
    <row r="43" spans="1:23" x14ac:dyDescent="0.25">
      <c r="A43" s="78">
        <f>$A$12-2</f>
        <v>-2</v>
      </c>
      <c r="B43" s="101">
        <f>'Pre-MIPPA'!B43+MIPPA!B43</f>
        <v>0</v>
      </c>
      <c r="C43" s="92">
        <f>'Pre-MIPPA'!C43+MIPPA!C43</f>
        <v>0</v>
      </c>
      <c r="D43" s="92">
        <f>'Pre-MIPPA'!D43+MIPPA!D43</f>
        <v>0</v>
      </c>
      <c r="E43" s="92">
        <f>'Pre-MIPPA'!E43+MIPPA!E43</f>
        <v>0</v>
      </c>
      <c r="F43" s="92">
        <f>'Pre-MIPPA'!F43+MIPPA!F43</f>
        <v>0</v>
      </c>
      <c r="G43" s="92">
        <f t="shared" si="28"/>
        <v>0</v>
      </c>
      <c r="H43" s="92">
        <f>'Pre-MIPPA'!H43+MIPPA!H43</f>
        <v>0</v>
      </c>
      <c r="I43" s="94">
        <f t="shared" si="29"/>
        <v>0</v>
      </c>
      <c r="J43" s="95" t="str">
        <f t="shared" si="24"/>
        <v/>
      </c>
      <c r="K43" s="96" t="str">
        <f t="shared" si="25"/>
        <v/>
      </c>
      <c r="M43" s="78">
        <f>$A$12-2</f>
        <v>-2</v>
      </c>
      <c r="N43" s="101">
        <f>'Pre-MIPPA'!N43</f>
        <v>0</v>
      </c>
      <c r="O43" s="92">
        <f>'Pre-MIPPA'!O43</f>
        <v>0</v>
      </c>
      <c r="P43" s="92">
        <f>'Pre-MIPPA'!P43</f>
        <v>0</v>
      </c>
      <c r="Q43" s="92">
        <f>'Pre-MIPPA'!Q43</f>
        <v>0</v>
      </c>
      <c r="R43" s="92">
        <f>'Pre-MIPPA'!R43</f>
        <v>0</v>
      </c>
      <c r="S43" s="92">
        <f t="shared" si="30"/>
        <v>0</v>
      </c>
      <c r="T43" s="92">
        <f>'Pre-MIPPA'!T43</f>
        <v>0</v>
      </c>
      <c r="U43" s="94">
        <f t="shared" si="31"/>
        <v>0</v>
      </c>
      <c r="V43" s="95" t="str">
        <f t="shared" si="26"/>
        <v/>
      </c>
      <c r="W43" s="96" t="str">
        <f t="shared" si="27"/>
        <v/>
      </c>
    </row>
    <row r="44" spans="1:23" x14ac:dyDescent="0.25">
      <c r="A44" s="78">
        <f>$A$12-1</f>
        <v>-1</v>
      </c>
      <c r="B44" s="101">
        <f>'Pre-MIPPA'!B44+MIPPA!B44</f>
        <v>0</v>
      </c>
      <c r="C44" s="92">
        <f>'Pre-MIPPA'!C44+MIPPA!C44</f>
        <v>0</v>
      </c>
      <c r="D44" s="92">
        <f>'Pre-MIPPA'!D44+MIPPA!D44</f>
        <v>0</v>
      </c>
      <c r="E44" s="92">
        <f>'Pre-MIPPA'!E44+MIPPA!E44</f>
        <v>0</v>
      </c>
      <c r="F44" s="92">
        <f>'Pre-MIPPA'!F44+MIPPA!F44</f>
        <v>0</v>
      </c>
      <c r="G44" s="92">
        <f t="shared" si="28"/>
        <v>0</v>
      </c>
      <c r="H44" s="92">
        <f>'Pre-MIPPA'!H44+MIPPA!H44</f>
        <v>0</v>
      </c>
      <c r="I44" s="94">
        <f t="shared" si="29"/>
        <v>0</v>
      </c>
      <c r="J44" s="95" t="str">
        <f t="shared" si="24"/>
        <v/>
      </c>
      <c r="K44" s="96" t="str">
        <f t="shared" si="25"/>
        <v/>
      </c>
      <c r="M44" s="78">
        <f>$A$12-1</f>
        <v>-1</v>
      </c>
      <c r="N44" s="101">
        <f>'Pre-MIPPA'!N44</f>
        <v>0</v>
      </c>
      <c r="O44" s="92">
        <f>'Pre-MIPPA'!O44</f>
        <v>0</v>
      </c>
      <c r="P44" s="92">
        <f>'Pre-MIPPA'!P44</f>
        <v>0</v>
      </c>
      <c r="Q44" s="92">
        <f>'Pre-MIPPA'!Q44</f>
        <v>0</v>
      </c>
      <c r="R44" s="92">
        <f>'Pre-MIPPA'!R44</f>
        <v>0</v>
      </c>
      <c r="S44" s="92">
        <f t="shared" si="30"/>
        <v>0</v>
      </c>
      <c r="T44" s="92">
        <f>'Pre-MIPPA'!T44</f>
        <v>0</v>
      </c>
      <c r="U44" s="94">
        <f t="shared" si="31"/>
        <v>0</v>
      </c>
      <c r="V44" s="95" t="str">
        <f t="shared" si="26"/>
        <v/>
      </c>
      <c r="W44" s="96" t="str">
        <f t="shared" si="27"/>
        <v/>
      </c>
    </row>
    <row r="45" spans="1:23" ht="13" thickBot="1" x14ac:dyDescent="0.3">
      <c r="A45" s="79">
        <f>MAIN!$B$9</f>
        <v>0</v>
      </c>
      <c r="B45" s="102">
        <f>'Pre-MIPPA'!B45+MIPPA!B45</f>
        <v>0</v>
      </c>
      <c r="C45" s="93">
        <f>'Pre-MIPPA'!C45+MIPPA!C45</f>
        <v>0</v>
      </c>
      <c r="D45" s="93">
        <f>'Pre-MIPPA'!D45+MIPPA!D45</f>
        <v>0</v>
      </c>
      <c r="E45" s="93">
        <f>'Pre-MIPPA'!E45+MIPPA!E45</f>
        <v>0</v>
      </c>
      <c r="F45" s="93">
        <f>'Pre-MIPPA'!F45+MIPPA!F45</f>
        <v>0</v>
      </c>
      <c r="G45" s="93">
        <f t="shared" si="28"/>
        <v>0</v>
      </c>
      <c r="H45" s="93">
        <f>'Pre-MIPPA'!H45+MIPPA!H45</f>
        <v>0</v>
      </c>
      <c r="I45" s="97">
        <f t="shared" si="29"/>
        <v>0</v>
      </c>
      <c r="J45" s="98" t="str">
        <f t="shared" si="24"/>
        <v/>
      </c>
      <c r="K45" s="99" t="str">
        <f t="shared" si="25"/>
        <v/>
      </c>
      <c r="M45" s="79">
        <f>MAIN!$B$9</f>
        <v>0</v>
      </c>
      <c r="N45" s="102">
        <f>'Pre-MIPPA'!N45</f>
        <v>0</v>
      </c>
      <c r="O45" s="93">
        <f>'Pre-MIPPA'!O45</f>
        <v>0</v>
      </c>
      <c r="P45" s="93">
        <f>'Pre-MIPPA'!P45</f>
        <v>0</v>
      </c>
      <c r="Q45" s="93">
        <f>'Pre-MIPPA'!Q45</f>
        <v>0</v>
      </c>
      <c r="R45" s="93">
        <f>'Pre-MIPPA'!R45</f>
        <v>0</v>
      </c>
      <c r="S45" s="93">
        <f t="shared" si="30"/>
        <v>0</v>
      </c>
      <c r="T45" s="93">
        <f>'Pre-MIPPA'!T45</f>
        <v>0</v>
      </c>
      <c r="U45" s="97">
        <f t="shared" si="31"/>
        <v>0</v>
      </c>
      <c r="V45" s="98" t="str">
        <f t="shared" si="26"/>
        <v/>
      </c>
      <c r="W45" s="99" t="str">
        <f t="shared" si="27"/>
        <v/>
      </c>
    </row>
    <row r="48" spans="1:23" ht="13" x14ac:dyDescent="0.3">
      <c r="A48" s="57" t="s">
        <v>50</v>
      </c>
      <c r="B48" s="58" t="s">
        <v>3</v>
      </c>
      <c r="M48" s="57" t="s">
        <v>50</v>
      </c>
      <c r="N48" s="58" t="s">
        <v>124</v>
      </c>
    </row>
    <row r="49" spans="1:23" ht="13.5" thickBot="1" x14ac:dyDescent="0.35">
      <c r="A49" s="53" t="s">
        <v>55</v>
      </c>
      <c r="B49" s="119" t="str">
        <f>IF((ISBLANK('Pre-MIPPA'!B49)),"",'Pre-MIPPA'!B49)</f>
        <v/>
      </c>
      <c r="C49" s="119"/>
      <c r="D49" s="119"/>
      <c r="M49" s="53" t="s">
        <v>55</v>
      </c>
      <c r="N49" s="119" t="str">
        <f>IF(AND(ISBLANK('Pre-MIPPA'!N49),ISBLANK(MIPPA!N27)),"",_xlfn.CONCAT('Pre-MIPPA'!N49, " &amp; ", MIPPA!N27))</f>
        <v/>
      </c>
      <c r="O49" s="119"/>
      <c r="P49" s="119"/>
    </row>
    <row r="50" spans="1:23" ht="104.5" thickBot="1" x14ac:dyDescent="0.35">
      <c r="A50" s="49" t="s">
        <v>54</v>
      </c>
      <c r="B50" s="50" t="s">
        <v>63</v>
      </c>
      <c r="C50" s="50" t="s">
        <v>56</v>
      </c>
      <c r="D50" s="50" t="s">
        <v>60</v>
      </c>
      <c r="E50" s="50" t="s">
        <v>115</v>
      </c>
      <c r="F50" s="50" t="s">
        <v>116</v>
      </c>
      <c r="G50" s="50" t="s">
        <v>57</v>
      </c>
      <c r="H50" s="51" t="s">
        <v>59</v>
      </c>
      <c r="I50" s="50" t="s">
        <v>58</v>
      </c>
      <c r="J50" s="50" t="s">
        <v>61</v>
      </c>
      <c r="K50" s="52" t="s">
        <v>62</v>
      </c>
      <c r="M50" s="49" t="s">
        <v>54</v>
      </c>
      <c r="N50" s="50" t="s">
        <v>63</v>
      </c>
      <c r="O50" s="50" t="s">
        <v>56</v>
      </c>
      <c r="P50" s="50" t="s">
        <v>60</v>
      </c>
      <c r="Q50" s="50" t="s">
        <v>115</v>
      </c>
      <c r="R50" s="50" t="s">
        <v>116</v>
      </c>
      <c r="S50" s="50" t="s">
        <v>57</v>
      </c>
      <c r="T50" s="51" t="s">
        <v>59</v>
      </c>
      <c r="U50" s="50" t="s">
        <v>58</v>
      </c>
      <c r="V50" s="50" t="s">
        <v>61</v>
      </c>
      <c r="W50" s="52" t="s">
        <v>62</v>
      </c>
    </row>
    <row r="51" spans="1:23" ht="13" thickTop="1" x14ac:dyDescent="0.25">
      <c r="A51" s="76" t="str">
        <f>_xlfn.CONCAT("Pre-", $A$12-4)</f>
        <v>Pre--4</v>
      </c>
      <c r="B51" s="100">
        <f>'Pre-MIPPA'!B51</f>
        <v>0</v>
      </c>
      <c r="C51" s="91">
        <f>'Pre-MIPPA'!C51</f>
        <v>0</v>
      </c>
      <c r="D51" s="91">
        <f>'Pre-MIPPA'!D51</f>
        <v>0</v>
      </c>
      <c r="E51" s="91">
        <f>'Pre-MIPPA'!E51</f>
        <v>0</v>
      </c>
      <c r="F51" s="91">
        <f>'Pre-MIPPA'!F51</f>
        <v>0</v>
      </c>
      <c r="G51" s="91">
        <f>IF(AND(E51="",F51=""),"",E51+F51)</f>
        <v>0</v>
      </c>
      <c r="H51" s="91">
        <f>'Pre-MIPPA'!H51</f>
        <v>0</v>
      </c>
      <c r="I51" s="94">
        <f>IF(AND(G51="",H51=""),"",G51+H51)</f>
        <v>0</v>
      </c>
      <c r="J51" s="95" t="str">
        <f t="shared" ref="J51:J56" si="32">IFERROR(I51/C51,"")</f>
        <v/>
      </c>
      <c r="K51" s="96" t="str">
        <f t="shared" ref="K51:K56" si="33">IFERROR(I51/D51,"")</f>
        <v/>
      </c>
      <c r="M51" s="76" t="str">
        <f>_xlfn.CONCAT("Pre-", $A$12-4)</f>
        <v>Pre--4</v>
      </c>
      <c r="N51" s="100">
        <f>'Pre-MIPPA'!N51+MIPPA!N29</f>
        <v>0</v>
      </c>
      <c r="O51" s="91">
        <f>'Pre-MIPPA'!O51+MIPPA!O29</f>
        <v>0</v>
      </c>
      <c r="P51" s="91">
        <f>'Pre-MIPPA'!P51+MIPPA!P29</f>
        <v>0</v>
      </c>
      <c r="Q51" s="91">
        <f>'Pre-MIPPA'!Q51+MIPPA!Q29</f>
        <v>0</v>
      </c>
      <c r="R51" s="91">
        <f>'Pre-MIPPA'!R51+MIPPA!R29</f>
        <v>0</v>
      </c>
      <c r="S51" s="91">
        <f>IF(AND(Q51="",R51=""),"",Q51+R51)</f>
        <v>0</v>
      </c>
      <c r="T51" s="91">
        <f>'Pre-MIPPA'!T51+MIPPA!T29</f>
        <v>0</v>
      </c>
      <c r="U51" s="94">
        <f>IF(AND(S51="",T51=""),"",S51+T51)</f>
        <v>0</v>
      </c>
      <c r="V51" s="95" t="str">
        <f t="shared" ref="V51:V56" si="34">IFERROR(U51/O51,"")</f>
        <v/>
      </c>
      <c r="W51" s="96" t="str">
        <f t="shared" ref="W51:W56" si="35">IFERROR(U51/P51,"")</f>
        <v/>
      </c>
    </row>
    <row r="52" spans="1:23" x14ac:dyDescent="0.25">
      <c r="A52" s="78">
        <f>$A$12-4</f>
        <v>-4</v>
      </c>
      <c r="B52" s="101">
        <f>'Pre-MIPPA'!B52</f>
        <v>0</v>
      </c>
      <c r="C52" s="92">
        <f>'Pre-MIPPA'!C52</f>
        <v>0</v>
      </c>
      <c r="D52" s="92">
        <f>'Pre-MIPPA'!D52</f>
        <v>0</v>
      </c>
      <c r="E52" s="92">
        <f>'Pre-MIPPA'!E52</f>
        <v>0</v>
      </c>
      <c r="F52" s="92">
        <f>'Pre-MIPPA'!F52</f>
        <v>0</v>
      </c>
      <c r="G52" s="92">
        <f t="shared" ref="G52:G56" si="36">IF(AND(E52="",F52=""),"",E52+F52)</f>
        <v>0</v>
      </c>
      <c r="H52" s="92">
        <f>'Pre-MIPPA'!H52</f>
        <v>0</v>
      </c>
      <c r="I52" s="94">
        <f t="shared" ref="I52:I56" si="37">IF(AND(G52="",H52=""),"",G52+H52)</f>
        <v>0</v>
      </c>
      <c r="J52" s="95" t="str">
        <f t="shared" si="32"/>
        <v/>
      </c>
      <c r="K52" s="96" t="str">
        <f t="shared" si="33"/>
        <v/>
      </c>
      <c r="M52" s="78">
        <f>$A$12-4</f>
        <v>-4</v>
      </c>
      <c r="N52" s="101">
        <f>'Pre-MIPPA'!N52+MIPPA!N30</f>
        <v>0</v>
      </c>
      <c r="O52" s="92">
        <f>'Pre-MIPPA'!O52+MIPPA!O30</f>
        <v>0</v>
      </c>
      <c r="P52" s="92">
        <f>'Pre-MIPPA'!P52+MIPPA!P30</f>
        <v>0</v>
      </c>
      <c r="Q52" s="92">
        <f>'Pre-MIPPA'!Q52+MIPPA!Q30</f>
        <v>0</v>
      </c>
      <c r="R52" s="92">
        <f>'Pre-MIPPA'!R52+MIPPA!R30</f>
        <v>0</v>
      </c>
      <c r="S52" s="92">
        <f t="shared" ref="S52:S56" si="38">IF(AND(Q52="",R52=""),"",Q52+R52)</f>
        <v>0</v>
      </c>
      <c r="T52" s="92">
        <f>'Pre-MIPPA'!T52+MIPPA!T30</f>
        <v>0</v>
      </c>
      <c r="U52" s="94">
        <f t="shared" ref="U52:U56" si="39">IF(AND(S52="",T52=""),"",S52+T52)</f>
        <v>0</v>
      </c>
      <c r="V52" s="95" t="str">
        <f t="shared" si="34"/>
        <v/>
      </c>
      <c r="W52" s="96" t="str">
        <f t="shared" si="35"/>
        <v/>
      </c>
    </row>
    <row r="53" spans="1:23" x14ac:dyDescent="0.25">
      <c r="A53" s="78">
        <f>$A$12-3</f>
        <v>-3</v>
      </c>
      <c r="B53" s="101">
        <f>'Pre-MIPPA'!B53</f>
        <v>0</v>
      </c>
      <c r="C53" s="92">
        <f>'Pre-MIPPA'!C53</f>
        <v>0</v>
      </c>
      <c r="D53" s="92">
        <f>'Pre-MIPPA'!D53</f>
        <v>0</v>
      </c>
      <c r="E53" s="92">
        <f>'Pre-MIPPA'!E53</f>
        <v>0</v>
      </c>
      <c r="F53" s="92">
        <f>'Pre-MIPPA'!F53</f>
        <v>0</v>
      </c>
      <c r="G53" s="92">
        <f t="shared" si="36"/>
        <v>0</v>
      </c>
      <c r="H53" s="92">
        <f>'Pre-MIPPA'!H53</f>
        <v>0</v>
      </c>
      <c r="I53" s="94">
        <f t="shared" si="37"/>
        <v>0</v>
      </c>
      <c r="J53" s="95" t="str">
        <f t="shared" si="32"/>
        <v/>
      </c>
      <c r="K53" s="96" t="str">
        <f t="shared" si="33"/>
        <v/>
      </c>
      <c r="M53" s="78">
        <f>$A$12-3</f>
        <v>-3</v>
      </c>
      <c r="N53" s="101">
        <f>'Pre-MIPPA'!N53+MIPPA!N31</f>
        <v>0</v>
      </c>
      <c r="O53" s="92">
        <f>'Pre-MIPPA'!O53+MIPPA!O31</f>
        <v>0</v>
      </c>
      <c r="P53" s="92">
        <f>'Pre-MIPPA'!P53+MIPPA!P31</f>
        <v>0</v>
      </c>
      <c r="Q53" s="92">
        <f>'Pre-MIPPA'!Q53+MIPPA!Q31</f>
        <v>0</v>
      </c>
      <c r="R53" s="92">
        <f>'Pre-MIPPA'!R53+MIPPA!R31</f>
        <v>0</v>
      </c>
      <c r="S53" s="92">
        <f t="shared" si="38"/>
        <v>0</v>
      </c>
      <c r="T53" s="92">
        <f>'Pre-MIPPA'!T53+MIPPA!T31</f>
        <v>0</v>
      </c>
      <c r="U53" s="94">
        <f t="shared" si="39"/>
        <v>0</v>
      </c>
      <c r="V53" s="95" t="str">
        <f t="shared" si="34"/>
        <v/>
      </c>
      <c r="W53" s="96" t="str">
        <f t="shared" si="35"/>
        <v/>
      </c>
    </row>
    <row r="54" spans="1:23" x14ac:dyDescent="0.25">
      <c r="A54" s="78">
        <f>$A$12-2</f>
        <v>-2</v>
      </c>
      <c r="B54" s="101">
        <f>'Pre-MIPPA'!B54</f>
        <v>0</v>
      </c>
      <c r="C54" s="92">
        <f>'Pre-MIPPA'!C54</f>
        <v>0</v>
      </c>
      <c r="D54" s="92">
        <f>'Pre-MIPPA'!D54</f>
        <v>0</v>
      </c>
      <c r="E54" s="92">
        <f>'Pre-MIPPA'!E54</f>
        <v>0</v>
      </c>
      <c r="F54" s="92">
        <f>'Pre-MIPPA'!F54</f>
        <v>0</v>
      </c>
      <c r="G54" s="92">
        <f t="shared" si="36"/>
        <v>0</v>
      </c>
      <c r="H54" s="92">
        <f>'Pre-MIPPA'!H54</f>
        <v>0</v>
      </c>
      <c r="I54" s="94">
        <f t="shared" si="37"/>
        <v>0</v>
      </c>
      <c r="J54" s="95" t="str">
        <f t="shared" si="32"/>
        <v/>
      </c>
      <c r="K54" s="96" t="str">
        <f t="shared" si="33"/>
        <v/>
      </c>
      <c r="M54" s="78">
        <f>$A$12-2</f>
        <v>-2</v>
      </c>
      <c r="N54" s="101">
        <f>'Pre-MIPPA'!N54+MIPPA!N32</f>
        <v>0</v>
      </c>
      <c r="O54" s="92">
        <f>'Pre-MIPPA'!O54+MIPPA!O32</f>
        <v>0</v>
      </c>
      <c r="P54" s="92">
        <f>'Pre-MIPPA'!P54+MIPPA!P32</f>
        <v>0</v>
      </c>
      <c r="Q54" s="92">
        <f>'Pre-MIPPA'!Q54+MIPPA!Q32</f>
        <v>0</v>
      </c>
      <c r="R54" s="92">
        <f>'Pre-MIPPA'!R54+MIPPA!R32</f>
        <v>0</v>
      </c>
      <c r="S54" s="92">
        <f t="shared" si="38"/>
        <v>0</v>
      </c>
      <c r="T54" s="92">
        <f>'Pre-MIPPA'!T54+MIPPA!T32</f>
        <v>0</v>
      </c>
      <c r="U54" s="94">
        <f t="shared" si="39"/>
        <v>0</v>
      </c>
      <c r="V54" s="95" t="str">
        <f t="shared" si="34"/>
        <v/>
      </c>
      <c r="W54" s="96" t="str">
        <f t="shared" si="35"/>
        <v/>
      </c>
    </row>
    <row r="55" spans="1:23" x14ac:dyDescent="0.25">
      <c r="A55" s="78">
        <f>$A$12-1</f>
        <v>-1</v>
      </c>
      <c r="B55" s="101">
        <f>'Pre-MIPPA'!B55</f>
        <v>0</v>
      </c>
      <c r="C55" s="92">
        <f>'Pre-MIPPA'!C55</f>
        <v>0</v>
      </c>
      <c r="D55" s="92">
        <f>'Pre-MIPPA'!D55</f>
        <v>0</v>
      </c>
      <c r="E55" s="92">
        <f>'Pre-MIPPA'!E55</f>
        <v>0</v>
      </c>
      <c r="F55" s="92">
        <f>'Pre-MIPPA'!F55</f>
        <v>0</v>
      </c>
      <c r="G55" s="92">
        <f t="shared" si="36"/>
        <v>0</v>
      </c>
      <c r="H55" s="92">
        <f>'Pre-MIPPA'!H55</f>
        <v>0</v>
      </c>
      <c r="I55" s="94">
        <f t="shared" si="37"/>
        <v>0</v>
      </c>
      <c r="J55" s="95" t="str">
        <f t="shared" si="32"/>
        <v/>
      </c>
      <c r="K55" s="96" t="str">
        <f t="shared" si="33"/>
        <v/>
      </c>
      <c r="M55" s="78">
        <f>$A$12-1</f>
        <v>-1</v>
      </c>
      <c r="N55" s="101">
        <f>'Pre-MIPPA'!N55+MIPPA!N33</f>
        <v>0</v>
      </c>
      <c r="O55" s="92">
        <f>'Pre-MIPPA'!O55+MIPPA!O33</f>
        <v>0</v>
      </c>
      <c r="P55" s="92">
        <f>'Pre-MIPPA'!P55+MIPPA!P33</f>
        <v>0</v>
      </c>
      <c r="Q55" s="92">
        <f>'Pre-MIPPA'!Q55+MIPPA!Q33</f>
        <v>0</v>
      </c>
      <c r="R55" s="92">
        <f>'Pre-MIPPA'!R55+MIPPA!R33</f>
        <v>0</v>
      </c>
      <c r="S55" s="92">
        <f t="shared" si="38"/>
        <v>0</v>
      </c>
      <c r="T55" s="92">
        <f>'Pre-MIPPA'!T55+MIPPA!T33</f>
        <v>0</v>
      </c>
      <c r="U55" s="94">
        <f t="shared" si="39"/>
        <v>0</v>
      </c>
      <c r="V55" s="95" t="str">
        <f t="shared" si="34"/>
        <v/>
      </c>
      <c r="W55" s="96" t="str">
        <f t="shared" si="35"/>
        <v/>
      </c>
    </row>
    <row r="56" spans="1:23" ht="13" thickBot="1" x14ac:dyDescent="0.3">
      <c r="A56" s="79">
        <f>MAIN!$B$9</f>
        <v>0</v>
      </c>
      <c r="B56" s="102">
        <f>'Pre-MIPPA'!B56</f>
        <v>0</v>
      </c>
      <c r="C56" s="93">
        <f>'Pre-MIPPA'!C56</f>
        <v>0</v>
      </c>
      <c r="D56" s="93">
        <f>'Pre-MIPPA'!D56</f>
        <v>0</v>
      </c>
      <c r="E56" s="93">
        <f>'Pre-MIPPA'!E56</f>
        <v>0</v>
      </c>
      <c r="F56" s="93">
        <f>'Pre-MIPPA'!F56</f>
        <v>0</v>
      </c>
      <c r="G56" s="93">
        <f t="shared" si="36"/>
        <v>0</v>
      </c>
      <c r="H56" s="93">
        <f>'Pre-MIPPA'!H56</f>
        <v>0</v>
      </c>
      <c r="I56" s="97">
        <f t="shared" si="37"/>
        <v>0</v>
      </c>
      <c r="J56" s="98" t="str">
        <f t="shared" si="32"/>
        <v/>
      </c>
      <c r="K56" s="99" t="str">
        <f t="shared" si="33"/>
        <v/>
      </c>
      <c r="M56" s="79">
        <f>MAIN!$B$9</f>
        <v>0</v>
      </c>
      <c r="N56" s="102">
        <f>'Pre-MIPPA'!N56+MIPPA!N34</f>
        <v>0</v>
      </c>
      <c r="O56" s="93">
        <f>'Pre-MIPPA'!O56+MIPPA!O34</f>
        <v>0</v>
      </c>
      <c r="P56" s="93">
        <f>'Pre-MIPPA'!P56+MIPPA!P34</f>
        <v>0</v>
      </c>
      <c r="Q56" s="93">
        <f>'Pre-MIPPA'!Q56+MIPPA!Q34</f>
        <v>0</v>
      </c>
      <c r="R56" s="93">
        <f>'Pre-MIPPA'!R56+MIPPA!R34</f>
        <v>0</v>
      </c>
      <c r="S56" s="93">
        <f t="shared" si="38"/>
        <v>0</v>
      </c>
      <c r="T56" s="93">
        <f>'Pre-MIPPA'!T56+MIPPA!T34</f>
        <v>0</v>
      </c>
      <c r="U56" s="97">
        <f t="shared" si="39"/>
        <v>0</v>
      </c>
      <c r="V56" s="98" t="str">
        <f t="shared" si="34"/>
        <v/>
      </c>
      <c r="W56" s="99" t="str">
        <f t="shared" si="35"/>
        <v/>
      </c>
    </row>
    <row r="59" spans="1:23" ht="13" x14ac:dyDescent="0.3">
      <c r="A59" s="57" t="s">
        <v>50</v>
      </c>
      <c r="B59" s="58" t="s">
        <v>122</v>
      </c>
      <c r="M59" s="57" t="s">
        <v>50</v>
      </c>
      <c r="N59" s="58" t="s">
        <v>125</v>
      </c>
    </row>
    <row r="60" spans="1:23" ht="13.5" thickBot="1" x14ac:dyDescent="0.35">
      <c r="A60" s="53" t="s">
        <v>55</v>
      </c>
      <c r="B60" s="119" t="str">
        <f>IF(AND(ISBLANK('Pre-MIPPA'!B60),ISBLANK(MIPPA!B49)),"",_xlfn.CONCAT('Pre-MIPPA'!B60, " &amp; ", MIPPA!B49))</f>
        <v/>
      </c>
      <c r="C60" s="119"/>
      <c r="D60" s="119"/>
      <c r="M60" s="53" t="s">
        <v>55</v>
      </c>
      <c r="N60" s="119" t="str">
        <f>IF(AND(ISBLANK('Pre-MIPPA'!N60),ISBLANK(MIPPA!N38)),"",_xlfn.CONCAT('Pre-MIPPA'!N60, " &amp; ", MIPPA!N38))</f>
        <v/>
      </c>
      <c r="O60" s="119"/>
      <c r="P60" s="119"/>
    </row>
    <row r="61" spans="1:23" ht="104.5" thickBot="1" x14ac:dyDescent="0.35">
      <c r="A61" s="49" t="s">
        <v>54</v>
      </c>
      <c r="B61" s="50" t="s">
        <v>63</v>
      </c>
      <c r="C61" s="50" t="s">
        <v>56</v>
      </c>
      <c r="D61" s="50" t="s">
        <v>60</v>
      </c>
      <c r="E61" s="50" t="s">
        <v>115</v>
      </c>
      <c r="F61" s="50" t="s">
        <v>116</v>
      </c>
      <c r="G61" s="50" t="s">
        <v>57</v>
      </c>
      <c r="H61" s="51" t="s">
        <v>59</v>
      </c>
      <c r="I61" s="50" t="s">
        <v>58</v>
      </c>
      <c r="J61" s="50" t="s">
        <v>61</v>
      </c>
      <c r="K61" s="52" t="s">
        <v>62</v>
      </c>
      <c r="M61" s="49" t="s">
        <v>54</v>
      </c>
      <c r="N61" s="50" t="s">
        <v>63</v>
      </c>
      <c r="O61" s="50" t="s">
        <v>56</v>
      </c>
      <c r="P61" s="50" t="s">
        <v>60</v>
      </c>
      <c r="Q61" s="50" t="s">
        <v>115</v>
      </c>
      <c r="R61" s="50" t="s">
        <v>116</v>
      </c>
      <c r="S61" s="50" t="s">
        <v>57</v>
      </c>
      <c r="T61" s="51" t="s">
        <v>59</v>
      </c>
      <c r="U61" s="50" t="s">
        <v>58</v>
      </c>
      <c r="V61" s="50" t="s">
        <v>61</v>
      </c>
      <c r="W61" s="52" t="s">
        <v>62</v>
      </c>
    </row>
    <row r="62" spans="1:23" ht="13" thickTop="1" x14ac:dyDescent="0.25">
      <c r="A62" s="76" t="str">
        <f>_xlfn.CONCAT("Pre-", $A$12-4)</f>
        <v>Pre--4</v>
      </c>
      <c r="B62" s="100">
        <f>'Pre-MIPPA'!B62+MIPPA!B51</f>
        <v>0</v>
      </c>
      <c r="C62" s="91">
        <f>'Pre-MIPPA'!C62+MIPPA!C51</f>
        <v>0</v>
      </c>
      <c r="D62" s="91">
        <f>'Pre-MIPPA'!D62+MIPPA!D51</f>
        <v>0</v>
      </c>
      <c r="E62" s="91">
        <f>'Pre-MIPPA'!E62+MIPPA!E51</f>
        <v>0</v>
      </c>
      <c r="F62" s="91">
        <f>'Pre-MIPPA'!F62+MIPPA!F51</f>
        <v>0</v>
      </c>
      <c r="G62" s="91">
        <f>IF(AND(E62="",F62=""),"",E62+F62)</f>
        <v>0</v>
      </c>
      <c r="H62" s="91">
        <f>'Pre-MIPPA'!H62+MIPPA!H51</f>
        <v>0</v>
      </c>
      <c r="I62" s="94">
        <f>IF(AND(G62="",H62=""),"",G62+H62)</f>
        <v>0</v>
      </c>
      <c r="J62" s="95" t="str">
        <f t="shared" ref="J62:J67" si="40">IFERROR(I62/C62,"")</f>
        <v/>
      </c>
      <c r="K62" s="96" t="str">
        <f t="shared" ref="K62:K67" si="41">IFERROR(I62/D62,"")</f>
        <v/>
      </c>
      <c r="M62" s="76" t="str">
        <f>_xlfn.CONCAT("Pre-", $A$12-4)</f>
        <v>Pre--4</v>
      </c>
      <c r="N62" s="100">
        <f>'Pre-MIPPA'!N62+MIPPA!N40</f>
        <v>0</v>
      </c>
      <c r="O62" s="91">
        <f>'Pre-MIPPA'!O62+MIPPA!O40</f>
        <v>0</v>
      </c>
      <c r="P62" s="91">
        <f>'Pre-MIPPA'!P62+MIPPA!P40</f>
        <v>0</v>
      </c>
      <c r="Q62" s="91">
        <f>'Pre-MIPPA'!Q62+MIPPA!Q40</f>
        <v>0</v>
      </c>
      <c r="R62" s="91">
        <f>'Pre-MIPPA'!R62+MIPPA!R40</f>
        <v>0</v>
      </c>
      <c r="S62" s="91">
        <f>IF(AND(Q62="",R62=""),"",Q62+R62)</f>
        <v>0</v>
      </c>
      <c r="T62" s="91">
        <f>'Pre-MIPPA'!T62+MIPPA!T40</f>
        <v>0</v>
      </c>
      <c r="U62" s="94">
        <f>IF(AND(S62="",T62=""),"",S62+T62)</f>
        <v>0</v>
      </c>
      <c r="V62" s="95" t="str">
        <f t="shared" ref="V62:V67" si="42">IFERROR(U62/O62,"")</f>
        <v/>
      </c>
      <c r="W62" s="96" t="str">
        <f t="shared" ref="W62:W67" si="43">IFERROR(U62/P62,"")</f>
        <v/>
      </c>
    </row>
    <row r="63" spans="1:23" x14ac:dyDescent="0.25">
      <c r="A63" s="78">
        <f>$A$12-4</f>
        <v>-4</v>
      </c>
      <c r="B63" s="101">
        <f>'Pre-MIPPA'!B63+MIPPA!B52</f>
        <v>0</v>
      </c>
      <c r="C63" s="92">
        <f>'Pre-MIPPA'!C63+MIPPA!C52</f>
        <v>0</v>
      </c>
      <c r="D63" s="92">
        <f>'Pre-MIPPA'!D63+MIPPA!D52</f>
        <v>0</v>
      </c>
      <c r="E63" s="92">
        <f>'Pre-MIPPA'!E63+MIPPA!E52</f>
        <v>0</v>
      </c>
      <c r="F63" s="92">
        <f>'Pre-MIPPA'!F63+MIPPA!F52</f>
        <v>0</v>
      </c>
      <c r="G63" s="92">
        <f t="shared" ref="G63:G67" si="44">IF(AND(E63="",F63=""),"",E63+F63)</f>
        <v>0</v>
      </c>
      <c r="H63" s="92">
        <f>'Pre-MIPPA'!H63+MIPPA!H52</f>
        <v>0</v>
      </c>
      <c r="I63" s="94">
        <f t="shared" ref="I63:I67" si="45">IF(AND(G63="",H63=""),"",G63+H63)</f>
        <v>0</v>
      </c>
      <c r="J63" s="95" t="str">
        <f t="shared" si="40"/>
        <v/>
      </c>
      <c r="K63" s="96" t="str">
        <f t="shared" si="41"/>
        <v/>
      </c>
      <c r="M63" s="78">
        <f>$A$12-4</f>
        <v>-4</v>
      </c>
      <c r="N63" s="101">
        <f>'Pre-MIPPA'!N63+MIPPA!N41</f>
        <v>0</v>
      </c>
      <c r="O63" s="92">
        <f>'Pre-MIPPA'!O63+MIPPA!O41</f>
        <v>0</v>
      </c>
      <c r="P63" s="92">
        <f>'Pre-MIPPA'!P63+MIPPA!P41</f>
        <v>0</v>
      </c>
      <c r="Q63" s="92">
        <f>'Pre-MIPPA'!Q63+MIPPA!Q41</f>
        <v>0</v>
      </c>
      <c r="R63" s="92">
        <f>'Pre-MIPPA'!R63+MIPPA!R41</f>
        <v>0</v>
      </c>
      <c r="S63" s="92">
        <f t="shared" ref="S63:S67" si="46">IF(AND(Q63="",R63=""),"",Q63+R63)</f>
        <v>0</v>
      </c>
      <c r="T63" s="92">
        <f>'Pre-MIPPA'!T63+MIPPA!T41</f>
        <v>0</v>
      </c>
      <c r="U63" s="94">
        <f t="shared" ref="U63:U67" si="47">IF(AND(S63="",T63=""),"",S63+T63)</f>
        <v>0</v>
      </c>
      <c r="V63" s="95" t="str">
        <f t="shared" si="42"/>
        <v/>
      </c>
      <c r="W63" s="96" t="str">
        <f t="shared" si="43"/>
        <v/>
      </c>
    </row>
    <row r="64" spans="1:23" x14ac:dyDescent="0.25">
      <c r="A64" s="78">
        <f>$A$12-3</f>
        <v>-3</v>
      </c>
      <c r="B64" s="101">
        <f>'Pre-MIPPA'!B64+MIPPA!B53</f>
        <v>0</v>
      </c>
      <c r="C64" s="92">
        <f>'Pre-MIPPA'!C64+MIPPA!C53</f>
        <v>0</v>
      </c>
      <c r="D64" s="92">
        <f>'Pre-MIPPA'!D64+MIPPA!D53</f>
        <v>0</v>
      </c>
      <c r="E64" s="92">
        <f>'Pre-MIPPA'!E64+MIPPA!E53</f>
        <v>0</v>
      </c>
      <c r="F64" s="92">
        <f>'Pre-MIPPA'!F64+MIPPA!F53</f>
        <v>0</v>
      </c>
      <c r="G64" s="92">
        <f t="shared" si="44"/>
        <v>0</v>
      </c>
      <c r="H64" s="92">
        <f>'Pre-MIPPA'!H64+MIPPA!H53</f>
        <v>0</v>
      </c>
      <c r="I64" s="94">
        <f t="shared" si="45"/>
        <v>0</v>
      </c>
      <c r="J64" s="95" t="str">
        <f t="shared" si="40"/>
        <v/>
      </c>
      <c r="K64" s="96" t="str">
        <f t="shared" si="41"/>
        <v/>
      </c>
      <c r="M64" s="78">
        <f>$A$12-3</f>
        <v>-3</v>
      </c>
      <c r="N64" s="101">
        <f>'Pre-MIPPA'!N64+MIPPA!N42</f>
        <v>0</v>
      </c>
      <c r="O64" s="92">
        <f>'Pre-MIPPA'!O64+MIPPA!O42</f>
        <v>0</v>
      </c>
      <c r="P64" s="92">
        <f>'Pre-MIPPA'!P64+MIPPA!P42</f>
        <v>0</v>
      </c>
      <c r="Q64" s="92">
        <f>'Pre-MIPPA'!Q64+MIPPA!Q42</f>
        <v>0</v>
      </c>
      <c r="R64" s="92">
        <f>'Pre-MIPPA'!R64+MIPPA!R42</f>
        <v>0</v>
      </c>
      <c r="S64" s="92">
        <f t="shared" si="46"/>
        <v>0</v>
      </c>
      <c r="T64" s="92">
        <f>'Pre-MIPPA'!T64+MIPPA!T42</f>
        <v>0</v>
      </c>
      <c r="U64" s="94">
        <f t="shared" si="47"/>
        <v>0</v>
      </c>
      <c r="V64" s="95" t="str">
        <f t="shared" si="42"/>
        <v/>
      </c>
      <c r="W64" s="96" t="str">
        <f t="shared" si="43"/>
        <v/>
      </c>
    </row>
    <row r="65" spans="1:23" x14ac:dyDescent="0.25">
      <c r="A65" s="78">
        <f>$A$12-2</f>
        <v>-2</v>
      </c>
      <c r="B65" s="101">
        <f>'Pre-MIPPA'!B65+MIPPA!B54</f>
        <v>0</v>
      </c>
      <c r="C65" s="92">
        <f>'Pre-MIPPA'!C65+MIPPA!C54</f>
        <v>0</v>
      </c>
      <c r="D65" s="92">
        <f>'Pre-MIPPA'!D65+MIPPA!D54</f>
        <v>0</v>
      </c>
      <c r="E65" s="92">
        <f>'Pre-MIPPA'!E65+MIPPA!E54</f>
        <v>0</v>
      </c>
      <c r="F65" s="92">
        <f>'Pre-MIPPA'!F65+MIPPA!F54</f>
        <v>0</v>
      </c>
      <c r="G65" s="92">
        <f t="shared" si="44"/>
        <v>0</v>
      </c>
      <c r="H65" s="92">
        <f>'Pre-MIPPA'!H65+MIPPA!H54</f>
        <v>0</v>
      </c>
      <c r="I65" s="94">
        <f t="shared" si="45"/>
        <v>0</v>
      </c>
      <c r="J65" s="95" t="str">
        <f t="shared" si="40"/>
        <v/>
      </c>
      <c r="K65" s="96" t="str">
        <f t="shared" si="41"/>
        <v/>
      </c>
      <c r="M65" s="78">
        <f>$A$12-2</f>
        <v>-2</v>
      </c>
      <c r="N65" s="101">
        <f>'Pre-MIPPA'!N65+MIPPA!N43</f>
        <v>0</v>
      </c>
      <c r="O65" s="92">
        <f>'Pre-MIPPA'!O65+MIPPA!O43</f>
        <v>0</v>
      </c>
      <c r="P65" s="92">
        <f>'Pre-MIPPA'!P65+MIPPA!P43</f>
        <v>0</v>
      </c>
      <c r="Q65" s="92">
        <f>'Pre-MIPPA'!Q65+MIPPA!Q43</f>
        <v>0</v>
      </c>
      <c r="R65" s="92">
        <f>'Pre-MIPPA'!R65+MIPPA!R43</f>
        <v>0</v>
      </c>
      <c r="S65" s="92">
        <f t="shared" si="46"/>
        <v>0</v>
      </c>
      <c r="T65" s="92">
        <f>'Pre-MIPPA'!T65+MIPPA!T43</f>
        <v>0</v>
      </c>
      <c r="U65" s="94">
        <f t="shared" si="47"/>
        <v>0</v>
      </c>
      <c r="V65" s="95" t="str">
        <f t="shared" si="42"/>
        <v/>
      </c>
      <c r="W65" s="96" t="str">
        <f t="shared" si="43"/>
        <v/>
      </c>
    </row>
    <row r="66" spans="1:23" x14ac:dyDescent="0.25">
      <c r="A66" s="78">
        <f>$A$12-1</f>
        <v>-1</v>
      </c>
      <c r="B66" s="101">
        <f>'Pre-MIPPA'!B66+MIPPA!B55</f>
        <v>0</v>
      </c>
      <c r="C66" s="92">
        <f>'Pre-MIPPA'!C66+MIPPA!C55</f>
        <v>0</v>
      </c>
      <c r="D66" s="92">
        <f>'Pre-MIPPA'!D66+MIPPA!D55</f>
        <v>0</v>
      </c>
      <c r="E66" s="92">
        <f>'Pre-MIPPA'!E66+MIPPA!E55</f>
        <v>0</v>
      </c>
      <c r="F66" s="92">
        <f>'Pre-MIPPA'!F66+MIPPA!F55</f>
        <v>0</v>
      </c>
      <c r="G66" s="92">
        <f t="shared" si="44"/>
        <v>0</v>
      </c>
      <c r="H66" s="92">
        <f>'Pre-MIPPA'!H66+MIPPA!H55</f>
        <v>0</v>
      </c>
      <c r="I66" s="94">
        <f t="shared" si="45"/>
        <v>0</v>
      </c>
      <c r="J66" s="95" t="str">
        <f t="shared" si="40"/>
        <v/>
      </c>
      <c r="K66" s="96" t="str">
        <f t="shared" si="41"/>
        <v/>
      </c>
      <c r="M66" s="78">
        <f>$A$12-1</f>
        <v>-1</v>
      </c>
      <c r="N66" s="101">
        <f>'Pre-MIPPA'!N66+MIPPA!N44</f>
        <v>0</v>
      </c>
      <c r="O66" s="92">
        <f>'Pre-MIPPA'!O66+MIPPA!O44</f>
        <v>0</v>
      </c>
      <c r="P66" s="92">
        <f>'Pre-MIPPA'!P66+MIPPA!P44</f>
        <v>0</v>
      </c>
      <c r="Q66" s="92">
        <f>'Pre-MIPPA'!Q66+MIPPA!Q44</f>
        <v>0</v>
      </c>
      <c r="R66" s="92">
        <f>'Pre-MIPPA'!R66+MIPPA!R44</f>
        <v>0</v>
      </c>
      <c r="S66" s="92">
        <f t="shared" si="46"/>
        <v>0</v>
      </c>
      <c r="T66" s="92">
        <f>'Pre-MIPPA'!T66+MIPPA!T44</f>
        <v>0</v>
      </c>
      <c r="U66" s="94">
        <f t="shared" si="47"/>
        <v>0</v>
      </c>
      <c r="V66" s="95" t="str">
        <f t="shared" si="42"/>
        <v/>
      </c>
      <c r="W66" s="96" t="str">
        <f t="shared" si="43"/>
        <v/>
      </c>
    </row>
    <row r="67" spans="1:23" ht="13" thickBot="1" x14ac:dyDescent="0.3">
      <c r="A67" s="79">
        <f>MAIN!$B$9</f>
        <v>0</v>
      </c>
      <c r="B67" s="102">
        <f>'Pre-MIPPA'!B67+MIPPA!B56</f>
        <v>0</v>
      </c>
      <c r="C67" s="93">
        <f>'Pre-MIPPA'!C67+MIPPA!C56</f>
        <v>0</v>
      </c>
      <c r="D67" s="93">
        <f>'Pre-MIPPA'!D67+MIPPA!D56</f>
        <v>0</v>
      </c>
      <c r="E67" s="93">
        <f>'Pre-MIPPA'!E67+MIPPA!E56</f>
        <v>0</v>
      </c>
      <c r="F67" s="93">
        <f>'Pre-MIPPA'!F67+MIPPA!F56</f>
        <v>0</v>
      </c>
      <c r="G67" s="93">
        <f t="shared" si="44"/>
        <v>0</v>
      </c>
      <c r="H67" s="93">
        <f>'Pre-MIPPA'!H67+MIPPA!H56</f>
        <v>0</v>
      </c>
      <c r="I67" s="97">
        <f t="shared" si="45"/>
        <v>0</v>
      </c>
      <c r="J67" s="98" t="str">
        <f t="shared" si="40"/>
        <v/>
      </c>
      <c r="K67" s="99" t="str">
        <f t="shared" si="41"/>
        <v/>
      </c>
      <c r="M67" s="79">
        <f>MAIN!$B$9</f>
        <v>0</v>
      </c>
      <c r="N67" s="102">
        <f>'Pre-MIPPA'!N67+MIPPA!N45</f>
        <v>0</v>
      </c>
      <c r="O67" s="93">
        <f>'Pre-MIPPA'!O67+MIPPA!O45</f>
        <v>0</v>
      </c>
      <c r="P67" s="93">
        <f>'Pre-MIPPA'!P67+MIPPA!P45</f>
        <v>0</v>
      </c>
      <c r="Q67" s="93">
        <f>'Pre-MIPPA'!Q67+MIPPA!Q45</f>
        <v>0</v>
      </c>
      <c r="R67" s="93">
        <f>'Pre-MIPPA'!R67+MIPPA!R45</f>
        <v>0</v>
      </c>
      <c r="S67" s="93">
        <f t="shared" si="46"/>
        <v>0</v>
      </c>
      <c r="T67" s="93">
        <f>'Pre-MIPPA'!T67+MIPPA!T45</f>
        <v>0</v>
      </c>
      <c r="U67" s="97">
        <f t="shared" si="47"/>
        <v>0</v>
      </c>
      <c r="V67" s="98" t="str">
        <f t="shared" si="42"/>
        <v/>
      </c>
      <c r="W67" s="99" t="str">
        <f t="shared" si="43"/>
        <v/>
      </c>
    </row>
    <row r="70" spans="1:23" ht="13" x14ac:dyDescent="0.3">
      <c r="A70" s="57" t="s">
        <v>50</v>
      </c>
      <c r="B70" s="58" t="s">
        <v>123</v>
      </c>
      <c r="M70" s="57" t="s">
        <v>50</v>
      </c>
      <c r="N70" s="58" t="s">
        <v>71</v>
      </c>
    </row>
    <row r="71" spans="1:23" ht="13.5" thickBot="1" x14ac:dyDescent="0.35">
      <c r="A71" s="53" t="s">
        <v>55</v>
      </c>
      <c r="B71" s="119" t="str">
        <f>IF(AND(ISBLANK('Pre-MIPPA'!B71),ISBLANK(MIPPA!B60)),"",_xlfn.CONCAT('Pre-MIPPA'!B71, " &amp; ", MIPPA!B60))</f>
        <v/>
      </c>
      <c r="C71" s="119"/>
      <c r="D71" s="119"/>
      <c r="M71" s="53" t="s">
        <v>55</v>
      </c>
      <c r="N71" s="119" t="str">
        <f>IF((ISBLANK(MIPPA!N49)),"",MIPPA!N49)</f>
        <v/>
      </c>
      <c r="O71" s="119"/>
      <c r="P71" s="119"/>
    </row>
    <row r="72" spans="1:23" ht="104.5" thickBot="1" x14ac:dyDescent="0.35">
      <c r="A72" s="49" t="s">
        <v>54</v>
      </c>
      <c r="B72" s="50" t="s">
        <v>63</v>
      </c>
      <c r="C72" s="50" t="s">
        <v>56</v>
      </c>
      <c r="D72" s="50" t="s">
        <v>60</v>
      </c>
      <c r="E72" s="50" t="s">
        <v>115</v>
      </c>
      <c r="F72" s="50" t="s">
        <v>116</v>
      </c>
      <c r="G72" s="50" t="s">
        <v>57</v>
      </c>
      <c r="H72" s="51" t="s">
        <v>59</v>
      </c>
      <c r="I72" s="50" t="s">
        <v>58</v>
      </c>
      <c r="J72" s="50" t="s">
        <v>61</v>
      </c>
      <c r="K72" s="52" t="s">
        <v>62</v>
      </c>
      <c r="M72" s="49" t="s">
        <v>54</v>
      </c>
      <c r="N72" s="50" t="s">
        <v>63</v>
      </c>
      <c r="O72" s="50" t="s">
        <v>56</v>
      </c>
      <c r="P72" s="50" t="s">
        <v>60</v>
      </c>
      <c r="Q72" s="50" t="s">
        <v>115</v>
      </c>
      <c r="R72" s="50" t="s">
        <v>116</v>
      </c>
      <c r="S72" s="50" t="s">
        <v>57</v>
      </c>
      <c r="T72" s="51" t="s">
        <v>59</v>
      </c>
      <c r="U72" s="50" t="s">
        <v>58</v>
      </c>
      <c r="V72" s="50" t="s">
        <v>61</v>
      </c>
      <c r="W72" s="52" t="s">
        <v>62</v>
      </c>
    </row>
    <row r="73" spans="1:23" ht="13" thickTop="1" x14ac:dyDescent="0.25">
      <c r="A73" s="76" t="str">
        <f>_xlfn.CONCAT("Pre-", $A$12-4)</f>
        <v>Pre--4</v>
      </c>
      <c r="B73" s="100">
        <f>'Pre-MIPPA'!B73+MIPPA!B62</f>
        <v>0</v>
      </c>
      <c r="C73" s="91">
        <f>'Pre-MIPPA'!C73+MIPPA!C62</f>
        <v>0</v>
      </c>
      <c r="D73" s="91">
        <f>'Pre-MIPPA'!D73+MIPPA!D62</f>
        <v>0</v>
      </c>
      <c r="E73" s="91">
        <f>'Pre-MIPPA'!E73+MIPPA!E62</f>
        <v>0</v>
      </c>
      <c r="F73" s="91">
        <f>'Pre-MIPPA'!F73+MIPPA!F62</f>
        <v>0</v>
      </c>
      <c r="G73" s="91">
        <f>IF(AND(E73="",F73=""),"",E73+F73)</f>
        <v>0</v>
      </c>
      <c r="H73" s="91">
        <f>'Pre-MIPPA'!H73+MIPPA!H62</f>
        <v>0</v>
      </c>
      <c r="I73" s="94">
        <f>IF(AND(G73="",H73=""),"",G73+H73)</f>
        <v>0</v>
      </c>
      <c r="J73" s="95" t="str">
        <f t="shared" ref="J73:J78" si="48">IFERROR(I73/C73,"")</f>
        <v/>
      </c>
      <c r="K73" s="96" t="str">
        <f t="shared" ref="K73:K78" si="49">IFERROR(I73/D73,"")</f>
        <v/>
      </c>
      <c r="M73" s="76" t="str">
        <f>_xlfn.CONCAT("Pre-", $A$12-4)</f>
        <v>Pre--4</v>
      </c>
      <c r="N73" s="100">
        <f>MIPPA!N51</f>
        <v>0</v>
      </c>
      <c r="O73" s="91">
        <f>MIPPA!O51</f>
        <v>0</v>
      </c>
      <c r="P73" s="91">
        <f>MIPPA!P51</f>
        <v>0</v>
      </c>
      <c r="Q73" s="91">
        <f>MIPPA!Q51</f>
        <v>0</v>
      </c>
      <c r="R73" s="91">
        <f>MIPPA!R51</f>
        <v>0</v>
      </c>
      <c r="S73" s="91">
        <f>IF(AND(Q73="",R73=""),"",Q73+R73)</f>
        <v>0</v>
      </c>
      <c r="T73" s="91">
        <f>MIPPA!T51</f>
        <v>0</v>
      </c>
      <c r="U73" s="94">
        <f>IF(AND(S73="",T73=""),"",S73+T73)</f>
        <v>0</v>
      </c>
      <c r="V73" s="95" t="str">
        <f t="shared" ref="V73:V78" si="50">IFERROR(U73/O73,"")</f>
        <v/>
      </c>
      <c r="W73" s="96" t="str">
        <f t="shared" ref="W73:W78" si="51">IFERROR(U73/P73,"")</f>
        <v/>
      </c>
    </row>
    <row r="74" spans="1:23" x14ac:dyDescent="0.25">
      <c r="A74" s="78">
        <f>$A$12-4</f>
        <v>-4</v>
      </c>
      <c r="B74" s="101">
        <f>'Pre-MIPPA'!B74+MIPPA!B63</f>
        <v>0</v>
      </c>
      <c r="C74" s="92">
        <f>'Pre-MIPPA'!C74+MIPPA!C63</f>
        <v>0</v>
      </c>
      <c r="D74" s="92">
        <f>'Pre-MIPPA'!D74+MIPPA!D63</f>
        <v>0</v>
      </c>
      <c r="E74" s="92">
        <f>'Pre-MIPPA'!E74+MIPPA!E63</f>
        <v>0</v>
      </c>
      <c r="F74" s="92">
        <f>'Pre-MIPPA'!F74+MIPPA!F63</f>
        <v>0</v>
      </c>
      <c r="G74" s="92">
        <f t="shared" ref="G74:G78" si="52">IF(AND(E74="",F74=""),"",E74+F74)</f>
        <v>0</v>
      </c>
      <c r="H74" s="92">
        <f>'Pre-MIPPA'!H74+MIPPA!H63</f>
        <v>0</v>
      </c>
      <c r="I74" s="94">
        <f t="shared" ref="I74:I78" si="53">IF(AND(G74="",H74=""),"",G74+H74)</f>
        <v>0</v>
      </c>
      <c r="J74" s="95" t="str">
        <f t="shared" si="48"/>
        <v/>
      </c>
      <c r="K74" s="96" t="str">
        <f t="shared" si="49"/>
        <v/>
      </c>
      <c r="M74" s="78">
        <f>$A$12-4</f>
        <v>-4</v>
      </c>
      <c r="N74" s="101">
        <f>MIPPA!N52</f>
        <v>0</v>
      </c>
      <c r="O74" s="92">
        <f>MIPPA!O52</f>
        <v>0</v>
      </c>
      <c r="P74" s="92">
        <f>MIPPA!P52</f>
        <v>0</v>
      </c>
      <c r="Q74" s="92">
        <f>MIPPA!Q52</f>
        <v>0</v>
      </c>
      <c r="R74" s="92">
        <f>MIPPA!R52</f>
        <v>0</v>
      </c>
      <c r="S74" s="92">
        <f t="shared" ref="S74:S78" si="54">IF(AND(Q74="",R74=""),"",Q74+R74)</f>
        <v>0</v>
      </c>
      <c r="T74" s="92">
        <f>MIPPA!T52</f>
        <v>0</v>
      </c>
      <c r="U74" s="94">
        <f t="shared" ref="U74:U78" si="55">IF(AND(S74="",T74=""),"",S74+T74)</f>
        <v>0</v>
      </c>
      <c r="V74" s="95" t="str">
        <f t="shared" si="50"/>
        <v/>
      </c>
      <c r="W74" s="96" t="str">
        <f t="shared" si="51"/>
        <v/>
      </c>
    </row>
    <row r="75" spans="1:23" x14ac:dyDescent="0.25">
      <c r="A75" s="78">
        <f>$A$12-3</f>
        <v>-3</v>
      </c>
      <c r="B75" s="101">
        <f>'Pre-MIPPA'!B75+MIPPA!B64</f>
        <v>0</v>
      </c>
      <c r="C75" s="92">
        <f>'Pre-MIPPA'!C75+MIPPA!C64</f>
        <v>0</v>
      </c>
      <c r="D75" s="92">
        <f>'Pre-MIPPA'!D75+MIPPA!D64</f>
        <v>0</v>
      </c>
      <c r="E75" s="92">
        <f>'Pre-MIPPA'!E75+MIPPA!E64</f>
        <v>0</v>
      </c>
      <c r="F75" s="92">
        <f>'Pre-MIPPA'!F75+MIPPA!F64</f>
        <v>0</v>
      </c>
      <c r="G75" s="92">
        <f t="shared" si="52"/>
        <v>0</v>
      </c>
      <c r="H75" s="92">
        <f>'Pre-MIPPA'!H75+MIPPA!H64</f>
        <v>0</v>
      </c>
      <c r="I75" s="94">
        <f t="shared" si="53"/>
        <v>0</v>
      </c>
      <c r="J75" s="95" t="str">
        <f t="shared" si="48"/>
        <v/>
      </c>
      <c r="K75" s="96" t="str">
        <f t="shared" si="49"/>
        <v/>
      </c>
      <c r="M75" s="78">
        <f>$A$12-3</f>
        <v>-3</v>
      </c>
      <c r="N75" s="101">
        <f>MIPPA!N53</f>
        <v>0</v>
      </c>
      <c r="O75" s="92">
        <f>MIPPA!O53</f>
        <v>0</v>
      </c>
      <c r="P75" s="92">
        <f>MIPPA!P53</f>
        <v>0</v>
      </c>
      <c r="Q75" s="92">
        <f>MIPPA!Q53</f>
        <v>0</v>
      </c>
      <c r="R75" s="92">
        <f>MIPPA!R53</f>
        <v>0</v>
      </c>
      <c r="S75" s="92">
        <f t="shared" si="54"/>
        <v>0</v>
      </c>
      <c r="T75" s="92">
        <f>MIPPA!T53</f>
        <v>0</v>
      </c>
      <c r="U75" s="94">
        <f t="shared" si="55"/>
        <v>0</v>
      </c>
      <c r="V75" s="95" t="str">
        <f t="shared" si="50"/>
        <v/>
      </c>
      <c r="W75" s="96" t="str">
        <f t="shared" si="51"/>
        <v/>
      </c>
    </row>
    <row r="76" spans="1:23" x14ac:dyDescent="0.25">
      <c r="A76" s="78">
        <f>$A$12-2</f>
        <v>-2</v>
      </c>
      <c r="B76" s="101">
        <f>'Pre-MIPPA'!B76+MIPPA!B65</f>
        <v>0</v>
      </c>
      <c r="C76" s="92">
        <f>'Pre-MIPPA'!C76+MIPPA!C65</f>
        <v>0</v>
      </c>
      <c r="D76" s="92">
        <f>'Pre-MIPPA'!D76+MIPPA!D65</f>
        <v>0</v>
      </c>
      <c r="E76" s="92">
        <f>'Pre-MIPPA'!E76+MIPPA!E65</f>
        <v>0</v>
      </c>
      <c r="F76" s="92">
        <f>'Pre-MIPPA'!F76+MIPPA!F65</f>
        <v>0</v>
      </c>
      <c r="G76" s="92">
        <f t="shared" si="52"/>
        <v>0</v>
      </c>
      <c r="H76" s="92">
        <f>'Pre-MIPPA'!H76+MIPPA!H65</f>
        <v>0</v>
      </c>
      <c r="I76" s="94">
        <f t="shared" si="53"/>
        <v>0</v>
      </c>
      <c r="J76" s="95" t="str">
        <f t="shared" si="48"/>
        <v/>
      </c>
      <c r="K76" s="96" t="str">
        <f t="shared" si="49"/>
        <v/>
      </c>
      <c r="M76" s="78">
        <f>$A$12-2</f>
        <v>-2</v>
      </c>
      <c r="N76" s="101">
        <f>MIPPA!N54</f>
        <v>0</v>
      </c>
      <c r="O76" s="92">
        <f>MIPPA!O54</f>
        <v>0</v>
      </c>
      <c r="P76" s="92">
        <f>MIPPA!P54</f>
        <v>0</v>
      </c>
      <c r="Q76" s="92">
        <f>MIPPA!Q54</f>
        <v>0</v>
      </c>
      <c r="R76" s="92">
        <f>MIPPA!R54</f>
        <v>0</v>
      </c>
      <c r="S76" s="92">
        <f t="shared" si="54"/>
        <v>0</v>
      </c>
      <c r="T76" s="92">
        <f>MIPPA!T54</f>
        <v>0</v>
      </c>
      <c r="U76" s="94">
        <f t="shared" si="55"/>
        <v>0</v>
      </c>
      <c r="V76" s="95" t="str">
        <f t="shared" si="50"/>
        <v/>
      </c>
      <c r="W76" s="96" t="str">
        <f t="shared" si="51"/>
        <v/>
      </c>
    </row>
    <row r="77" spans="1:23" x14ac:dyDescent="0.25">
      <c r="A77" s="78">
        <f>$A$12-1</f>
        <v>-1</v>
      </c>
      <c r="B77" s="101">
        <f>'Pre-MIPPA'!B77+MIPPA!B66</f>
        <v>0</v>
      </c>
      <c r="C77" s="92">
        <f>'Pre-MIPPA'!C77+MIPPA!C66</f>
        <v>0</v>
      </c>
      <c r="D77" s="92">
        <f>'Pre-MIPPA'!D77+MIPPA!D66</f>
        <v>0</v>
      </c>
      <c r="E77" s="92">
        <f>'Pre-MIPPA'!E77+MIPPA!E66</f>
        <v>0</v>
      </c>
      <c r="F77" s="92">
        <f>'Pre-MIPPA'!F77+MIPPA!F66</f>
        <v>0</v>
      </c>
      <c r="G77" s="92">
        <f t="shared" si="52"/>
        <v>0</v>
      </c>
      <c r="H77" s="92">
        <f>'Pre-MIPPA'!H77+MIPPA!H66</f>
        <v>0</v>
      </c>
      <c r="I77" s="94">
        <f t="shared" si="53"/>
        <v>0</v>
      </c>
      <c r="J77" s="95" t="str">
        <f t="shared" si="48"/>
        <v/>
      </c>
      <c r="K77" s="96" t="str">
        <f t="shared" si="49"/>
        <v/>
      </c>
      <c r="M77" s="78">
        <f>$A$12-1</f>
        <v>-1</v>
      </c>
      <c r="N77" s="101">
        <f>MIPPA!N55</f>
        <v>0</v>
      </c>
      <c r="O77" s="92">
        <f>MIPPA!O55</f>
        <v>0</v>
      </c>
      <c r="P77" s="92">
        <f>MIPPA!P55</f>
        <v>0</v>
      </c>
      <c r="Q77" s="92">
        <f>MIPPA!Q55</f>
        <v>0</v>
      </c>
      <c r="R77" s="92">
        <f>MIPPA!R55</f>
        <v>0</v>
      </c>
      <c r="S77" s="92">
        <f t="shared" si="54"/>
        <v>0</v>
      </c>
      <c r="T77" s="92">
        <f>MIPPA!T55</f>
        <v>0</v>
      </c>
      <c r="U77" s="94">
        <f t="shared" si="55"/>
        <v>0</v>
      </c>
      <c r="V77" s="95" t="str">
        <f t="shared" si="50"/>
        <v/>
      </c>
      <c r="W77" s="96" t="str">
        <f t="shared" si="51"/>
        <v/>
      </c>
    </row>
    <row r="78" spans="1:23" ht="13" thickBot="1" x14ac:dyDescent="0.3">
      <c r="A78" s="79">
        <f>MAIN!$B$9</f>
        <v>0</v>
      </c>
      <c r="B78" s="102">
        <f>'Pre-MIPPA'!B78+MIPPA!B67</f>
        <v>0</v>
      </c>
      <c r="C78" s="93">
        <f>'Pre-MIPPA'!C78+MIPPA!C67</f>
        <v>0</v>
      </c>
      <c r="D78" s="93">
        <f>'Pre-MIPPA'!D78+MIPPA!D67</f>
        <v>0</v>
      </c>
      <c r="E78" s="93">
        <f>'Pre-MIPPA'!E78+MIPPA!E67</f>
        <v>0</v>
      </c>
      <c r="F78" s="93">
        <f>'Pre-MIPPA'!F78+MIPPA!F67</f>
        <v>0</v>
      </c>
      <c r="G78" s="93">
        <f t="shared" si="52"/>
        <v>0</v>
      </c>
      <c r="H78" s="93">
        <f>'Pre-MIPPA'!H78+MIPPA!H67</f>
        <v>0</v>
      </c>
      <c r="I78" s="97">
        <f t="shared" si="53"/>
        <v>0</v>
      </c>
      <c r="J78" s="98" t="str">
        <f t="shared" si="48"/>
        <v/>
      </c>
      <c r="K78" s="99" t="str">
        <f t="shared" si="49"/>
        <v/>
      </c>
      <c r="M78" s="79">
        <f>MAIN!$B$9</f>
        <v>0</v>
      </c>
      <c r="N78" s="102">
        <f>MIPPA!N56</f>
        <v>0</v>
      </c>
      <c r="O78" s="93">
        <f>MIPPA!O56</f>
        <v>0</v>
      </c>
      <c r="P78" s="93">
        <f>MIPPA!P56</f>
        <v>0</v>
      </c>
      <c r="Q78" s="93">
        <f>MIPPA!Q56</f>
        <v>0</v>
      </c>
      <c r="R78" s="93">
        <f>MIPPA!R56</f>
        <v>0</v>
      </c>
      <c r="S78" s="93">
        <f t="shared" si="54"/>
        <v>0</v>
      </c>
      <c r="T78" s="93">
        <f>MIPPA!T56</f>
        <v>0</v>
      </c>
      <c r="U78" s="97">
        <f t="shared" si="55"/>
        <v>0</v>
      </c>
      <c r="V78" s="98" t="str">
        <f t="shared" si="50"/>
        <v/>
      </c>
      <c r="W78" s="99" t="str">
        <f t="shared" si="51"/>
        <v/>
      </c>
    </row>
    <row r="81" spans="1:23" ht="13" x14ac:dyDescent="0.3">
      <c r="A81" s="57" t="s">
        <v>50</v>
      </c>
      <c r="B81" s="58" t="s">
        <v>126</v>
      </c>
      <c r="M81" s="57" t="s">
        <v>50</v>
      </c>
      <c r="N81" s="58" t="s">
        <v>70</v>
      </c>
    </row>
    <row r="82" spans="1:23" ht="13.5" thickBot="1" x14ac:dyDescent="0.35">
      <c r="A82" s="53" t="s">
        <v>55</v>
      </c>
      <c r="B82" s="119" t="str">
        <f>IF(AND(ISBLANK('Pre-MIPPA'!N5),ISBLANK(MIPPA!N5)),"",_xlfn.CONCAT('Pre-MIPPA'!N5, " &amp; ", MIPPA!N5))</f>
        <v/>
      </c>
      <c r="C82" s="119"/>
      <c r="D82" s="119"/>
      <c r="M82" s="53" t="s">
        <v>55</v>
      </c>
      <c r="N82" s="119" t="str">
        <f>IF((ISBLANK(MIPPA!N60)),"",MIPPA!N60)</f>
        <v/>
      </c>
      <c r="O82" s="119"/>
      <c r="P82" s="119"/>
    </row>
    <row r="83" spans="1:23" ht="104.5" thickBot="1" x14ac:dyDescent="0.35">
      <c r="A83" s="49" t="s">
        <v>54</v>
      </c>
      <c r="B83" s="50" t="s">
        <v>63</v>
      </c>
      <c r="C83" s="50" t="s">
        <v>56</v>
      </c>
      <c r="D83" s="50" t="s">
        <v>60</v>
      </c>
      <c r="E83" s="50" t="s">
        <v>115</v>
      </c>
      <c r="F83" s="50" t="s">
        <v>116</v>
      </c>
      <c r="G83" s="50" t="s">
        <v>57</v>
      </c>
      <c r="H83" s="51" t="s">
        <v>59</v>
      </c>
      <c r="I83" s="50" t="s">
        <v>58</v>
      </c>
      <c r="J83" s="50" t="s">
        <v>61</v>
      </c>
      <c r="K83" s="52" t="s">
        <v>62</v>
      </c>
      <c r="M83" s="49" t="s">
        <v>54</v>
      </c>
      <c r="N83" s="50" t="s">
        <v>63</v>
      </c>
      <c r="O83" s="50" t="s">
        <v>56</v>
      </c>
      <c r="P83" s="50" t="s">
        <v>60</v>
      </c>
      <c r="Q83" s="50" t="s">
        <v>115</v>
      </c>
      <c r="R83" s="50" t="s">
        <v>116</v>
      </c>
      <c r="S83" s="50" t="s">
        <v>57</v>
      </c>
      <c r="T83" s="51" t="s">
        <v>59</v>
      </c>
      <c r="U83" s="50" t="s">
        <v>58</v>
      </c>
      <c r="V83" s="50" t="s">
        <v>61</v>
      </c>
      <c r="W83" s="52" t="s">
        <v>62</v>
      </c>
    </row>
    <row r="84" spans="1:23" ht="13" thickTop="1" x14ac:dyDescent="0.25">
      <c r="A84" s="76" t="str">
        <f>_xlfn.CONCAT("Pre-", $A$12-4)</f>
        <v>Pre--4</v>
      </c>
      <c r="B84" s="100">
        <f>'Pre-MIPPA'!N7+MIPPA!N7</f>
        <v>0</v>
      </c>
      <c r="C84" s="91">
        <f>'Pre-MIPPA'!O7+MIPPA!O7</f>
        <v>0</v>
      </c>
      <c r="D84" s="91">
        <f>'Pre-MIPPA'!P7+MIPPA!P7</f>
        <v>0</v>
      </c>
      <c r="E84" s="91">
        <f>'Pre-MIPPA'!Q7+MIPPA!Q7</f>
        <v>0</v>
      </c>
      <c r="F84" s="91">
        <f>'Pre-MIPPA'!R7+MIPPA!R7</f>
        <v>0</v>
      </c>
      <c r="G84" s="91">
        <f>IF(AND(E84="",F84=""),"",E84+F84)</f>
        <v>0</v>
      </c>
      <c r="H84" s="91">
        <f>'Pre-MIPPA'!T7+MIPPA!T7</f>
        <v>0</v>
      </c>
      <c r="I84" s="94">
        <f>IF(AND(G84="",H84=""),"",G84+H84)</f>
        <v>0</v>
      </c>
      <c r="J84" s="95" t="str">
        <f t="shared" ref="J84:J89" si="56">IFERROR(I84/C84,"")</f>
        <v/>
      </c>
      <c r="K84" s="96" t="str">
        <f t="shared" ref="K84:K89" si="57">IFERROR(I84/D84,"")</f>
        <v/>
      </c>
      <c r="M84" s="76" t="str">
        <f>_xlfn.CONCAT("Pre-", $A$12-4)</f>
        <v>Pre--4</v>
      </c>
      <c r="N84" s="100">
        <f>MIPPA!N62</f>
        <v>0</v>
      </c>
      <c r="O84" s="91">
        <f>MIPPA!O62</f>
        <v>0</v>
      </c>
      <c r="P84" s="91">
        <f>MIPPA!P62</f>
        <v>0</v>
      </c>
      <c r="Q84" s="91">
        <f>MIPPA!Q62</f>
        <v>0</v>
      </c>
      <c r="R84" s="91">
        <f>MIPPA!R62</f>
        <v>0</v>
      </c>
      <c r="S84" s="91">
        <f>IF(AND(Q84="",R84=""),"",Q84+R84)</f>
        <v>0</v>
      </c>
      <c r="T84" s="91">
        <f>MIPPA!T62</f>
        <v>0</v>
      </c>
      <c r="U84" s="94">
        <f>IF(AND(S84="",T84=""),"",S84+T84)</f>
        <v>0</v>
      </c>
      <c r="V84" s="95" t="str">
        <f t="shared" ref="V84:V89" si="58">IFERROR(U84/O84,"")</f>
        <v/>
      </c>
      <c r="W84" s="96" t="str">
        <f t="shared" ref="W84:W89" si="59">IFERROR(U84/P84,"")</f>
        <v/>
      </c>
    </row>
    <row r="85" spans="1:23" x14ac:dyDescent="0.25">
      <c r="A85" s="78">
        <f>$A$12-4</f>
        <v>-4</v>
      </c>
      <c r="B85" s="101">
        <f>'Pre-MIPPA'!N8+MIPPA!N8</f>
        <v>0</v>
      </c>
      <c r="C85" s="92">
        <f>'Pre-MIPPA'!O8+MIPPA!O8</f>
        <v>0</v>
      </c>
      <c r="D85" s="92">
        <f>'Pre-MIPPA'!P8+MIPPA!P8</f>
        <v>0</v>
      </c>
      <c r="E85" s="92">
        <f>'Pre-MIPPA'!Q8+MIPPA!Q8</f>
        <v>0</v>
      </c>
      <c r="F85" s="92">
        <f>'Pre-MIPPA'!R8+MIPPA!R8</f>
        <v>0</v>
      </c>
      <c r="G85" s="92">
        <f t="shared" ref="G85:G89" si="60">IF(AND(E85="",F85=""),"",E85+F85)</f>
        <v>0</v>
      </c>
      <c r="H85" s="92">
        <f>'Pre-MIPPA'!T8+MIPPA!T8</f>
        <v>0</v>
      </c>
      <c r="I85" s="94">
        <f t="shared" ref="I85:I89" si="61">IF(AND(G85="",H85=""),"",G85+H85)</f>
        <v>0</v>
      </c>
      <c r="J85" s="95" t="str">
        <f t="shared" si="56"/>
        <v/>
      </c>
      <c r="K85" s="96" t="str">
        <f t="shared" si="57"/>
        <v/>
      </c>
      <c r="M85" s="78">
        <f>$A$12-4</f>
        <v>-4</v>
      </c>
      <c r="N85" s="101">
        <f>MIPPA!N63</f>
        <v>0</v>
      </c>
      <c r="O85" s="92">
        <f>MIPPA!O63</f>
        <v>0</v>
      </c>
      <c r="P85" s="92">
        <f>MIPPA!P63</f>
        <v>0</v>
      </c>
      <c r="Q85" s="92">
        <f>MIPPA!Q63</f>
        <v>0</v>
      </c>
      <c r="R85" s="92">
        <f>MIPPA!R63</f>
        <v>0</v>
      </c>
      <c r="S85" s="92">
        <f t="shared" ref="S85:S89" si="62">IF(AND(Q85="",R85=""),"",Q85+R85)</f>
        <v>0</v>
      </c>
      <c r="T85" s="92">
        <f>MIPPA!T63</f>
        <v>0</v>
      </c>
      <c r="U85" s="94">
        <f t="shared" ref="U85:U89" si="63">IF(AND(S85="",T85=""),"",S85+T85)</f>
        <v>0</v>
      </c>
      <c r="V85" s="95" t="str">
        <f t="shared" si="58"/>
        <v/>
      </c>
      <c r="W85" s="96" t="str">
        <f t="shared" si="59"/>
        <v/>
      </c>
    </row>
    <row r="86" spans="1:23" x14ac:dyDescent="0.25">
      <c r="A86" s="78">
        <f>$A$12-3</f>
        <v>-3</v>
      </c>
      <c r="B86" s="101">
        <f>'Pre-MIPPA'!N9+MIPPA!N9</f>
        <v>0</v>
      </c>
      <c r="C86" s="92">
        <f>'Pre-MIPPA'!O9+MIPPA!O9</f>
        <v>0</v>
      </c>
      <c r="D86" s="92">
        <f>'Pre-MIPPA'!P9+MIPPA!P9</f>
        <v>0</v>
      </c>
      <c r="E86" s="92">
        <f>'Pre-MIPPA'!Q9+MIPPA!Q9</f>
        <v>0</v>
      </c>
      <c r="F86" s="92">
        <f>'Pre-MIPPA'!R9+MIPPA!R9</f>
        <v>0</v>
      </c>
      <c r="G86" s="92">
        <f t="shared" si="60"/>
        <v>0</v>
      </c>
      <c r="H86" s="92">
        <f>'Pre-MIPPA'!T9+MIPPA!T9</f>
        <v>0</v>
      </c>
      <c r="I86" s="94">
        <f t="shared" si="61"/>
        <v>0</v>
      </c>
      <c r="J86" s="95" t="str">
        <f t="shared" si="56"/>
        <v/>
      </c>
      <c r="K86" s="96" t="str">
        <f t="shared" si="57"/>
        <v/>
      </c>
      <c r="M86" s="78">
        <f>$A$12-3</f>
        <v>-3</v>
      </c>
      <c r="N86" s="101">
        <f>MIPPA!N64</f>
        <v>0</v>
      </c>
      <c r="O86" s="92">
        <f>MIPPA!O64</f>
        <v>0</v>
      </c>
      <c r="P86" s="92">
        <f>MIPPA!P64</f>
        <v>0</v>
      </c>
      <c r="Q86" s="92">
        <f>MIPPA!Q64</f>
        <v>0</v>
      </c>
      <c r="R86" s="92">
        <f>MIPPA!R64</f>
        <v>0</v>
      </c>
      <c r="S86" s="92">
        <f t="shared" si="62"/>
        <v>0</v>
      </c>
      <c r="T86" s="92">
        <f>MIPPA!T64</f>
        <v>0</v>
      </c>
      <c r="U86" s="94">
        <f t="shared" si="63"/>
        <v>0</v>
      </c>
      <c r="V86" s="95" t="str">
        <f t="shared" si="58"/>
        <v/>
      </c>
      <c r="W86" s="96" t="str">
        <f t="shared" si="59"/>
        <v/>
      </c>
    </row>
    <row r="87" spans="1:23" x14ac:dyDescent="0.25">
      <c r="A87" s="78">
        <f>$A$12-2</f>
        <v>-2</v>
      </c>
      <c r="B87" s="101">
        <f>'Pre-MIPPA'!N10+MIPPA!N10</f>
        <v>0</v>
      </c>
      <c r="C87" s="92">
        <f>'Pre-MIPPA'!O10+MIPPA!O10</f>
        <v>0</v>
      </c>
      <c r="D87" s="92">
        <f>'Pre-MIPPA'!P10+MIPPA!P10</f>
        <v>0</v>
      </c>
      <c r="E87" s="92">
        <f>'Pre-MIPPA'!Q10+MIPPA!Q10</f>
        <v>0</v>
      </c>
      <c r="F87" s="92">
        <f>'Pre-MIPPA'!R10+MIPPA!R10</f>
        <v>0</v>
      </c>
      <c r="G87" s="92">
        <f t="shared" si="60"/>
        <v>0</v>
      </c>
      <c r="H87" s="92">
        <f>'Pre-MIPPA'!T10+MIPPA!T10</f>
        <v>0</v>
      </c>
      <c r="I87" s="94">
        <f t="shared" si="61"/>
        <v>0</v>
      </c>
      <c r="J87" s="95" t="str">
        <f t="shared" si="56"/>
        <v/>
      </c>
      <c r="K87" s="96" t="str">
        <f t="shared" si="57"/>
        <v/>
      </c>
      <c r="M87" s="78">
        <f>$A$12-2</f>
        <v>-2</v>
      </c>
      <c r="N87" s="101">
        <f>MIPPA!N65</f>
        <v>0</v>
      </c>
      <c r="O87" s="92">
        <f>MIPPA!O65</f>
        <v>0</v>
      </c>
      <c r="P87" s="92">
        <f>MIPPA!P65</f>
        <v>0</v>
      </c>
      <c r="Q87" s="92">
        <f>MIPPA!Q65</f>
        <v>0</v>
      </c>
      <c r="R87" s="92">
        <f>MIPPA!R65</f>
        <v>0</v>
      </c>
      <c r="S87" s="92">
        <f t="shared" si="62"/>
        <v>0</v>
      </c>
      <c r="T87" s="92">
        <f>MIPPA!T65</f>
        <v>0</v>
      </c>
      <c r="U87" s="94">
        <f t="shared" si="63"/>
        <v>0</v>
      </c>
      <c r="V87" s="95" t="str">
        <f t="shared" si="58"/>
        <v/>
      </c>
      <c r="W87" s="96" t="str">
        <f t="shared" si="59"/>
        <v/>
      </c>
    </row>
    <row r="88" spans="1:23" x14ac:dyDescent="0.25">
      <c r="A88" s="78">
        <f>$A$12-1</f>
        <v>-1</v>
      </c>
      <c r="B88" s="101">
        <f>'Pre-MIPPA'!N11+MIPPA!N11</f>
        <v>0</v>
      </c>
      <c r="C88" s="92">
        <f>'Pre-MIPPA'!O11+MIPPA!O11</f>
        <v>0</v>
      </c>
      <c r="D88" s="92">
        <f>'Pre-MIPPA'!P11+MIPPA!P11</f>
        <v>0</v>
      </c>
      <c r="E88" s="92">
        <f>'Pre-MIPPA'!Q11+MIPPA!Q11</f>
        <v>0</v>
      </c>
      <c r="F88" s="92">
        <f>'Pre-MIPPA'!R11+MIPPA!R11</f>
        <v>0</v>
      </c>
      <c r="G88" s="92">
        <f t="shared" si="60"/>
        <v>0</v>
      </c>
      <c r="H88" s="92">
        <f>'Pre-MIPPA'!T11+MIPPA!T11</f>
        <v>0</v>
      </c>
      <c r="I88" s="94">
        <f t="shared" si="61"/>
        <v>0</v>
      </c>
      <c r="J88" s="95" t="str">
        <f t="shared" si="56"/>
        <v/>
      </c>
      <c r="K88" s="96" t="str">
        <f t="shared" si="57"/>
        <v/>
      </c>
      <c r="M88" s="78">
        <f>$A$12-1</f>
        <v>-1</v>
      </c>
      <c r="N88" s="101">
        <f>MIPPA!N66</f>
        <v>0</v>
      </c>
      <c r="O88" s="92">
        <f>MIPPA!O66</f>
        <v>0</v>
      </c>
      <c r="P88" s="92">
        <f>MIPPA!P66</f>
        <v>0</v>
      </c>
      <c r="Q88" s="92">
        <f>MIPPA!Q66</f>
        <v>0</v>
      </c>
      <c r="R88" s="92">
        <f>MIPPA!R66</f>
        <v>0</v>
      </c>
      <c r="S88" s="92">
        <f t="shared" si="62"/>
        <v>0</v>
      </c>
      <c r="T88" s="92">
        <f>MIPPA!T66</f>
        <v>0</v>
      </c>
      <c r="U88" s="94">
        <f t="shared" si="63"/>
        <v>0</v>
      </c>
      <c r="V88" s="95" t="str">
        <f t="shared" si="58"/>
        <v/>
      </c>
      <c r="W88" s="96" t="str">
        <f t="shared" si="59"/>
        <v/>
      </c>
    </row>
    <row r="89" spans="1:23" ht="13" thickBot="1" x14ac:dyDescent="0.3">
      <c r="A89" s="79">
        <f>MAIN!$B$9</f>
        <v>0</v>
      </c>
      <c r="B89" s="102">
        <f>'Pre-MIPPA'!N12+MIPPA!N12</f>
        <v>0</v>
      </c>
      <c r="C89" s="93">
        <f>'Pre-MIPPA'!O12+MIPPA!O12</f>
        <v>0</v>
      </c>
      <c r="D89" s="93">
        <f>'Pre-MIPPA'!P12+MIPPA!P12</f>
        <v>0</v>
      </c>
      <c r="E89" s="93">
        <f>'Pre-MIPPA'!Q12+MIPPA!Q12</f>
        <v>0</v>
      </c>
      <c r="F89" s="93">
        <f>'Pre-MIPPA'!R12+MIPPA!R12</f>
        <v>0</v>
      </c>
      <c r="G89" s="93">
        <f t="shared" si="60"/>
        <v>0</v>
      </c>
      <c r="H89" s="93">
        <f>'Pre-MIPPA'!T12+MIPPA!T12</f>
        <v>0</v>
      </c>
      <c r="I89" s="97">
        <f t="shared" si="61"/>
        <v>0</v>
      </c>
      <c r="J89" s="98" t="str">
        <f t="shared" si="56"/>
        <v/>
      </c>
      <c r="K89" s="99" t="str">
        <f t="shared" si="57"/>
        <v/>
      </c>
      <c r="M89" s="79">
        <f>MAIN!$B$9</f>
        <v>0</v>
      </c>
      <c r="N89" s="102">
        <f>MIPPA!N67</f>
        <v>0</v>
      </c>
      <c r="O89" s="93">
        <f>MIPPA!O67</f>
        <v>0</v>
      </c>
      <c r="P89" s="93">
        <f>MIPPA!P67</f>
        <v>0</v>
      </c>
      <c r="Q89" s="93">
        <f>MIPPA!Q67</f>
        <v>0</v>
      </c>
      <c r="R89" s="93">
        <f>MIPPA!R67</f>
        <v>0</v>
      </c>
      <c r="S89" s="93">
        <f t="shared" si="62"/>
        <v>0</v>
      </c>
      <c r="T89" s="93">
        <f>MIPPA!T67</f>
        <v>0</v>
      </c>
      <c r="U89" s="97">
        <f t="shared" si="63"/>
        <v>0</v>
      </c>
      <c r="V89" s="98" t="str">
        <f t="shared" si="58"/>
        <v/>
      </c>
      <c r="W89" s="99" t="str">
        <f t="shared" si="59"/>
        <v/>
      </c>
    </row>
    <row r="92" spans="1:23" ht="13" x14ac:dyDescent="0.3">
      <c r="M92" s="57" t="s">
        <v>50</v>
      </c>
      <c r="N92" s="58" t="s">
        <v>127</v>
      </c>
    </row>
    <row r="93" spans="1:23" ht="13.5" thickBot="1" x14ac:dyDescent="0.35">
      <c r="M93" s="53" t="s">
        <v>55</v>
      </c>
      <c r="N93" s="119" t="s">
        <v>129</v>
      </c>
      <c r="O93" s="119"/>
      <c r="P93" s="119"/>
    </row>
    <row r="94" spans="1:23" ht="104.5" thickBot="1" x14ac:dyDescent="0.35">
      <c r="M94" s="49" t="s">
        <v>54</v>
      </c>
      <c r="N94" s="50" t="s">
        <v>63</v>
      </c>
      <c r="O94" s="50" t="s">
        <v>56</v>
      </c>
      <c r="P94" s="50" t="s">
        <v>60</v>
      </c>
      <c r="Q94" s="50" t="s">
        <v>115</v>
      </c>
      <c r="R94" s="50" t="s">
        <v>116</v>
      </c>
      <c r="S94" s="50" t="s">
        <v>57</v>
      </c>
      <c r="T94" s="51" t="s">
        <v>59</v>
      </c>
      <c r="U94" s="50" t="s">
        <v>58</v>
      </c>
      <c r="V94" s="50" t="s">
        <v>61</v>
      </c>
      <c r="W94" s="52" t="s">
        <v>62</v>
      </c>
    </row>
    <row r="95" spans="1:23" ht="13" thickTop="1" x14ac:dyDescent="0.25">
      <c r="M95" s="76" t="str">
        <f>_xlfn.CONCAT("Pre-", $A$12-4)</f>
        <v>Pre--4</v>
      </c>
      <c r="N95" s="100">
        <f>SUM(B7,B18,B29,B40,B51,B62,B73,N7,N18,N29,N40,N51,N62,N73,N84)</f>
        <v>0</v>
      </c>
      <c r="O95" s="91">
        <f t="shared" ref="O95:R95" si="64">SUM(C7,C18,C29,C40,C51,C62,C73,O7,O18,O29,O40,O51,O62,O73,O84)</f>
        <v>0</v>
      </c>
      <c r="P95" s="91">
        <f t="shared" si="64"/>
        <v>0</v>
      </c>
      <c r="Q95" s="91">
        <f t="shared" si="64"/>
        <v>0</v>
      </c>
      <c r="R95" s="91">
        <f t="shared" si="64"/>
        <v>0</v>
      </c>
      <c r="S95" s="91">
        <f>IF(AND(Q95="",R95=""),"",Q95+R95)</f>
        <v>0</v>
      </c>
      <c r="T95" s="91">
        <f t="shared" ref="T95:T100" si="65">SUM(H7,H18,H29,H40,H51,H62,H73,T7,T18,T29,T40,T51,T62,T73,T84)</f>
        <v>0</v>
      </c>
      <c r="U95" s="94">
        <f>IF(AND(S95="",T95=""),"",S95+T95)</f>
        <v>0</v>
      </c>
      <c r="V95" s="95" t="str">
        <f t="shared" ref="V95:V100" si="66">IFERROR(U95/O95,"")</f>
        <v/>
      </c>
      <c r="W95" s="96" t="str">
        <f t="shared" ref="W95:W100" si="67">IFERROR(U95/P95,"")</f>
        <v/>
      </c>
    </row>
    <row r="96" spans="1:23" x14ac:dyDescent="0.25">
      <c r="M96" s="78">
        <f>$A$12-4</f>
        <v>-4</v>
      </c>
      <c r="N96" s="101">
        <f t="shared" ref="N96:R96" si="68">SUM(B8,B19,B30,B41,B52,B63,B74,N8,N19,N30,N41,N52,N63,N74,N85)</f>
        <v>0</v>
      </c>
      <c r="O96" s="92">
        <f t="shared" si="68"/>
        <v>0</v>
      </c>
      <c r="P96" s="92">
        <f t="shared" si="68"/>
        <v>0</v>
      </c>
      <c r="Q96" s="92">
        <f t="shared" si="68"/>
        <v>0</v>
      </c>
      <c r="R96" s="92">
        <f t="shared" si="68"/>
        <v>0</v>
      </c>
      <c r="S96" s="92">
        <f t="shared" ref="S96:S100" si="69">IF(AND(Q96="",R96=""),"",Q96+R96)</f>
        <v>0</v>
      </c>
      <c r="T96" s="92">
        <f t="shared" si="65"/>
        <v>0</v>
      </c>
      <c r="U96" s="94">
        <f t="shared" ref="U96:U100" si="70">IF(AND(S96="",T96=""),"",S96+T96)</f>
        <v>0</v>
      </c>
      <c r="V96" s="95" t="str">
        <f t="shared" si="66"/>
        <v/>
      </c>
      <c r="W96" s="96" t="str">
        <f t="shared" si="67"/>
        <v/>
      </c>
    </row>
    <row r="97" spans="13:23" x14ac:dyDescent="0.25">
      <c r="M97" s="78">
        <f>$A$12-3</f>
        <v>-3</v>
      </c>
      <c r="N97" s="101">
        <f t="shared" ref="N97:R97" si="71">SUM(B9,B20,B31,B42,B53,B64,B75,N9,N20,N31,N42,N53,N64,N75,N86)</f>
        <v>0</v>
      </c>
      <c r="O97" s="92">
        <f t="shared" si="71"/>
        <v>0</v>
      </c>
      <c r="P97" s="92">
        <f t="shared" si="71"/>
        <v>0</v>
      </c>
      <c r="Q97" s="92">
        <f t="shared" si="71"/>
        <v>0</v>
      </c>
      <c r="R97" s="92">
        <f t="shared" si="71"/>
        <v>0</v>
      </c>
      <c r="S97" s="92">
        <f t="shared" si="69"/>
        <v>0</v>
      </c>
      <c r="T97" s="92">
        <f t="shared" si="65"/>
        <v>0</v>
      </c>
      <c r="U97" s="94">
        <f t="shared" si="70"/>
        <v>0</v>
      </c>
      <c r="V97" s="95" t="str">
        <f t="shared" si="66"/>
        <v/>
      </c>
      <c r="W97" s="96" t="str">
        <f t="shared" si="67"/>
        <v/>
      </c>
    </row>
    <row r="98" spans="13:23" x14ac:dyDescent="0.25">
      <c r="M98" s="78">
        <f>$A$12-2</f>
        <v>-2</v>
      </c>
      <c r="N98" s="101">
        <f t="shared" ref="N98:R98" si="72">SUM(B10,B21,B32,B43,B54,B65,B76,N10,N21,N32,N43,N54,N65,N76,N87)</f>
        <v>0</v>
      </c>
      <c r="O98" s="92">
        <f t="shared" si="72"/>
        <v>0</v>
      </c>
      <c r="P98" s="92">
        <f t="shared" si="72"/>
        <v>0</v>
      </c>
      <c r="Q98" s="92">
        <f t="shared" si="72"/>
        <v>0</v>
      </c>
      <c r="R98" s="92">
        <f t="shared" si="72"/>
        <v>0</v>
      </c>
      <c r="S98" s="92">
        <f t="shared" si="69"/>
        <v>0</v>
      </c>
      <c r="T98" s="92">
        <f t="shared" si="65"/>
        <v>0</v>
      </c>
      <c r="U98" s="94">
        <f t="shared" si="70"/>
        <v>0</v>
      </c>
      <c r="V98" s="95" t="str">
        <f t="shared" si="66"/>
        <v/>
      </c>
      <c r="W98" s="96" t="str">
        <f t="shared" si="67"/>
        <v/>
      </c>
    </row>
    <row r="99" spans="13:23" x14ac:dyDescent="0.25">
      <c r="M99" s="78">
        <f>$A$12-1</f>
        <v>-1</v>
      </c>
      <c r="N99" s="101">
        <f t="shared" ref="N99:R99" si="73">SUM(B11,B22,B33,B44,B55,B66,B77,N11,N22,N33,N44,N55,N66,N77,N88)</f>
        <v>0</v>
      </c>
      <c r="O99" s="92">
        <f t="shared" si="73"/>
        <v>0</v>
      </c>
      <c r="P99" s="92">
        <f t="shared" si="73"/>
        <v>0</v>
      </c>
      <c r="Q99" s="92">
        <f t="shared" si="73"/>
        <v>0</v>
      </c>
      <c r="R99" s="92">
        <f t="shared" si="73"/>
        <v>0</v>
      </c>
      <c r="S99" s="92">
        <f t="shared" si="69"/>
        <v>0</v>
      </c>
      <c r="T99" s="92">
        <f t="shared" si="65"/>
        <v>0</v>
      </c>
      <c r="U99" s="94">
        <f t="shared" si="70"/>
        <v>0</v>
      </c>
      <c r="V99" s="95" t="str">
        <f t="shared" si="66"/>
        <v/>
      </c>
      <c r="W99" s="96" t="str">
        <f t="shared" si="67"/>
        <v/>
      </c>
    </row>
    <row r="100" spans="13:23" ht="13" thickBot="1" x14ac:dyDescent="0.3">
      <c r="M100" s="79">
        <f>MAIN!$B$9</f>
        <v>0</v>
      </c>
      <c r="N100" s="102">
        <f t="shared" ref="N100:R100" si="74">SUM(B12,B23,B34,B45,B56,B67,B78,N12,N23,N34,N45,N56,N67,N78,N89)</f>
        <v>0</v>
      </c>
      <c r="O100" s="93">
        <f t="shared" si="74"/>
        <v>0</v>
      </c>
      <c r="P100" s="93">
        <f t="shared" si="74"/>
        <v>0</v>
      </c>
      <c r="Q100" s="93">
        <f t="shared" si="74"/>
        <v>0</v>
      </c>
      <c r="R100" s="93">
        <f t="shared" si="74"/>
        <v>0</v>
      </c>
      <c r="S100" s="93">
        <f t="shared" si="69"/>
        <v>0</v>
      </c>
      <c r="T100" s="93">
        <f t="shared" si="65"/>
        <v>0</v>
      </c>
      <c r="U100" s="97">
        <f t="shared" si="70"/>
        <v>0</v>
      </c>
      <c r="V100" s="98" t="str">
        <f t="shared" si="66"/>
        <v/>
      </c>
      <c r="W100" s="99" t="str">
        <f t="shared" si="67"/>
        <v/>
      </c>
    </row>
  </sheetData>
  <sheetProtection algorithmName="SHA-512" hashValue="dZIVyVMCwarnkW1Uq3AXPjboazAtVitjx6DgT/7uofmv1m/yfJtHyunWVcXpXN/ANICVv09EGtZtTBooFBXWzQ==" saltValue="cy7Jbbd3CAf+pOsDy1An9A==" spinCount="100000" sheet="1" objects="1" scenarios="1"/>
  <mergeCells count="17">
    <mergeCell ref="B5:D5"/>
    <mergeCell ref="N5:P5"/>
    <mergeCell ref="B16:D16"/>
    <mergeCell ref="N16:P16"/>
    <mergeCell ref="B27:D27"/>
    <mergeCell ref="N27:P27"/>
    <mergeCell ref="B38:D38"/>
    <mergeCell ref="N38:P38"/>
    <mergeCell ref="B49:D49"/>
    <mergeCell ref="N49:P49"/>
    <mergeCell ref="B60:D60"/>
    <mergeCell ref="N60:P60"/>
    <mergeCell ref="B71:D71"/>
    <mergeCell ref="N71:P71"/>
    <mergeCell ref="N82:P82"/>
    <mergeCell ref="B82:D82"/>
    <mergeCell ref="N93:P9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B977A-4193-4A75-B5FE-62A2B3433C97}">
  <dimension ref="A1:K12"/>
  <sheetViews>
    <sheetView workbookViewId="0">
      <selection activeCell="B5" sqref="B5:D5"/>
    </sheetView>
  </sheetViews>
  <sheetFormatPr defaultColWidth="9.1796875" defaultRowHeight="12.5" x14ac:dyDescent="0.25"/>
  <cols>
    <col min="1" max="1" width="14.81640625" style="11" customWidth="1"/>
    <col min="2" max="2" width="15.453125" style="11" bestFit="1" customWidth="1"/>
    <col min="3" max="7" width="13.7265625" style="11" customWidth="1"/>
    <col min="8" max="9" width="9.7265625" style="11" customWidth="1"/>
    <col min="10" max="10" width="9.1796875" style="11"/>
    <col min="11" max="11" width="18.1796875" style="11" customWidth="1"/>
    <col min="12" max="16384" width="9.1796875" style="11"/>
  </cols>
  <sheetData>
    <row r="1" spans="1:11" ht="18" x14ac:dyDescent="0.4">
      <c r="A1" s="73" t="s">
        <v>111</v>
      </c>
    </row>
    <row r="2" spans="1:11" ht="13" x14ac:dyDescent="0.3">
      <c r="E2" s="66"/>
      <c r="F2" s="67" t="s">
        <v>42</v>
      </c>
    </row>
    <row r="4" spans="1:11" ht="13" x14ac:dyDescent="0.3">
      <c r="A4" s="57" t="s">
        <v>50</v>
      </c>
      <c r="B4" s="58" t="s">
        <v>34</v>
      </c>
    </row>
    <row r="5" spans="1:11" ht="13.5" thickBot="1" x14ac:dyDescent="0.35">
      <c r="A5" s="53" t="s">
        <v>55</v>
      </c>
      <c r="B5" s="118"/>
      <c r="C5" s="118"/>
      <c r="D5" s="118"/>
    </row>
    <row r="6" spans="1:11" ht="78.5" thickBot="1" x14ac:dyDescent="0.35">
      <c r="A6" s="49" t="s">
        <v>54</v>
      </c>
      <c r="B6" s="50" t="s">
        <v>63</v>
      </c>
      <c r="C6" s="50" t="s">
        <v>56</v>
      </c>
      <c r="D6" s="50" t="s">
        <v>60</v>
      </c>
      <c r="E6" s="50" t="s">
        <v>115</v>
      </c>
      <c r="F6" s="50" t="s">
        <v>116</v>
      </c>
      <c r="G6" s="50" t="s">
        <v>57</v>
      </c>
      <c r="H6" s="51" t="s">
        <v>59</v>
      </c>
      <c r="I6" s="50" t="s">
        <v>58</v>
      </c>
      <c r="J6" s="50" t="s">
        <v>61</v>
      </c>
      <c r="K6" s="52" t="s">
        <v>62</v>
      </c>
    </row>
    <row r="7" spans="1:11" ht="13" thickTop="1" x14ac:dyDescent="0.25">
      <c r="A7" s="76" t="str">
        <f>_xlfn.CONCAT("Pre-", $A$12-4)</f>
        <v>Pre--4</v>
      </c>
      <c r="B7" s="85"/>
      <c r="C7" s="88"/>
      <c r="D7" s="88"/>
      <c r="E7" s="88"/>
      <c r="F7" s="88"/>
      <c r="G7" s="91" t="str">
        <f>IF(AND(E7="",F7=""),"",E7+F7)</f>
        <v/>
      </c>
      <c r="H7" s="88"/>
      <c r="I7" s="54" t="str">
        <f>IF(AND(G7="",H7=""),"",G7+H7)</f>
        <v/>
      </c>
      <c r="J7" s="55" t="str">
        <f t="shared" ref="J7:J12" si="0">IFERROR(I7/C7,"")</f>
        <v/>
      </c>
      <c r="K7" s="77" t="str">
        <f t="shared" ref="K7:K12" si="1">IFERROR(I7/D7,"")</f>
        <v/>
      </c>
    </row>
    <row r="8" spans="1:11" x14ac:dyDescent="0.25">
      <c r="A8" s="78">
        <f>$A$12-4</f>
        <v>-4</v>
      </c>
      <c r="B8" s="86"/>
      <c r="C8" s="89"/>
      <c r="D8" s="89"/>
      <c r="E8" s="89"/>
      <c r="F8" s="89"/>
      <c r="G8" s="92" t="str">
        <f t="shared" ref="G8:G12" si="2">IF(AND(E8="",F8=""),"",E8+F8)</f>
        <v/>
      </c>
      <c r="H8" s="89"/>
      <c r="I8" s="54" t="str">
        <f t="shared" ref="I8:I12" si="3">IF(AND(G8="",H8=""),"",G8+H8)</f>
        <v/>
      </c>
      <c r="J8" s="55" t="str">
        <f t="shared" si="0"/>
        <v/>
      </c>
      <c r="K8" s="77" t="str">
        <f t="shared" si="1"/>
        <v/>
      </c>
    </row>
    <row r="9" spans="1:11" x14ac:dyDescent="0.25">
      <c r="A9" s="78">
        <f>$A$12-3</f>
        <v>-3</v>
      </c>
      <c r="B9" s="86"/>
      <c r="C9" s="89"/>
      <c r="D9" s="89"/>
      <c r="E9" s="89"/>
      <c r="F9" s="89"/>
      <c r="G9" s="92" t="str">
        <f t="shared" si="2"/>
        <v/>
      </c>
      <c r="H9" s="89"/>
      <c r="I9" s="54" t="str">
        <f t="shared" si="3"/>
        <v/>
      </c>
      <c r="J9" s="55" t="str">
        <f t="shared" si="0"/>
        <v/>
      </c>
      <c r="K9" s="77" t="str">
        <f t="shared" si="1"/>
        <v/>
      </c>
    </row>
    <row r="10" spans="1:11" x14ac:dyDescent="0.25">
      <c r="A10" s="78">
        <f>$A$12-2</f>
        <v>-2</v>
      </c>
      <c r="B10" s="86"/>
      <c r="C10" s="89"/>
      <c r="D10" s="89"/>
      <c r="E10" s="89"/>
      <c r="F10" s="89"/>
      <c r="G10" s="92" t="str">
        <f t="shared" si="2"/>
        <v/>
      </c>
      <c r="H10" s="89"/>
      <c r="I10" s="54" t="str">
        <f t="shared" si="3"/>
        <v/>
      </c>
      <c r="J10" s="55" t="str">
        <f t="shared" si="0"/>
        <v/>
      </c>
      <c r="K10" s="77" t="str">
        <f t="shared" si="1"/>
        <v/>
      </c>
    </row>
    <row r="11" spans="1:11" x14ac:dyDescent="0.25">
      <c r="A11" s="78">
        <f>$A$12-1</f>
        <v>-1</v>
      </c>
      <c r="B11" s="86"/>
      <c r="C11" s="89"/>
      <c r="D11" s="89"/>
      <c r="E11" s="89"/>
      <c r="F11" s="89"/>
      <c r="G11" s="92" t="str">
        <f t="shared" si="2"/>
        <v/>
      </c>
      <c r="H11" s="89"/>
      <c r="I11" s="54" t="str">
        <f t="shared" si="3"/>
        <v/>
      </c>
      <c r="J11" s="55" t="str">
        <f t="shared" si="0"/>
        <v/>
      </c>
      <c r="K11" s="77" t="str">
        <f t="shared" si="1"/>
        <v/>
      </c>
    </row>
    <row r="12" spans="1:11" ht="13" thickBot="1" x14ac:dyDescent="0.3">
      <c r="A12" s="79">
        <f>MAIN!$B$9</f>
        <v>0</v>
      </c>
      <c r="B12" s="87"/>
      <c r="C12" s="90"/>
      <c r="D12" s="90"/>
      <c r="E12" s="90"/>
      <c r="F12" s="90"/>
      <c r="G12" s="93" t="str">
        <f t="shared" si="2"/>
        <v/>
      </c>
      <c r="H12" s="90"/>
      <c r="I12" s="80" t="str">
        <f t="shared" si="3"/>
        <v/>
      </c>
      <c r="J12" s="81" t="str">
        <f t="shared" si="0"/>
        <v/>
      </c>
      <c r="K12" s="82" t="str">
        <f t="shared" si="1"/>
        <v/>
      </c>
    </row>
  </sheetData>
  <sheetProtection algorithmName="SHA-512" hashValue="5QwQ5fs29IPSxEea6aLDx8ptnP429FwXOww7gRBuP0tI6P6269DqiEw2Iy2D4Vj82FpnlD3hXKly0mnLJ9mfuA==" saltValue="rglfhfykn+3b9HzIN6u7Pw==" spinCount="100000" sheet="1" objects="1" scenarios="1"/>
  <mergeCells count="1">
    <mergeCell ref="B5:D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2"/>
  <dimension ref="A1:T157"/>
  <sheetViews>
    <sheetView workbookViewId="0">
      <selection activeCell="U2" sqref="U2"/>
    </sheetView>
  </sheetViews>
  <sheetFormatPr defaultRowHeight="12.5" x14ac:dyDescent="0.25"/>
  <cols>
    <col min="1" max="1" width="15.81640625" customWidth="1"/>
    <col min="2" max="2" width="9.54296875" bestFit="1" customWidth="1"/>
    <col min="3" max="3" width="17.1796875" customWidth="1"/>
    <col min="4" max="4" width="16.54296875" customWidth="1"/>
    <col min="5" max="5" width="28.81640625" bestFit="1" customWidth="1"/>
    <col min="7" max="7" width="16.7265625" customWidth="1"/>
    <col min="8" max="8" width="11.453125" customWidth="1"/>
    <col min="14" max="15" width="9.1796875" style="17"/>
    <col min="17" max="17" width="10.453125" customWidth="1"/>
  </cols>
  <sheetData>
    <row r="1" spans="1:20" ht="104.5" thickBot="1" x14ac:dyDescent="0.35">
      <c r="A1" s="43" t="s">
        <v>74</v>
      </c>
      <c r="B1" s="44" t="s">
        <v>98</v>
      </c>
      <c r="C1" s="43" t="s">
        <v>99</v>
      </c>
      <c r="D1" s="43" t="s">
        <v>100</v>
      </c>
      <c r="E1" s="43" t="s">
        <v>102</v>
      </c>
      <c r="F1" s="44" t="s">
        <v>101</v>
      </c>
      <c r="G1" s="44" t="s">
        <v>103</v>
      </c>
      <c r="H1" s="44" t="s">
        <v>104</v>
      </c>
      <c r="I1" s="45" t="s">
        <v>105</v>
      </c>
      <c r="J1" s="46" t="s">
        <v>54</v>
      </c>
      <c r="K1" s="39" t="s">
        <v>63</v>
      </c>
      <c r="L1" s="39" t="s">
        <v>56</v>
      </c>
      <c r="M1" s="39" t="s">
        <v>60</v>
      </c>
      <c r="N1" s="39" t="s">
        <v>115</v>
      </c>
      <c r="O1" s="39" t="s">
        <v>116</v>
      </c>
      <c r="P1" s="39" t="s">
        <v>57</v>
      </c>
      <c r="Q1" s="40" t="s">
        <v>59</v>
      </c>
      <c r="R1" s="39" t="s">
        <v>58</v>
      </c>
      <c r="S1" s="39" t="s">
        <v>61</v>
      </c>
      <c r="T1" s="41" t="s">
        <v>62</v>
      </c>
    </row>
    <row r="2" spans="1:20" ht="13" x14ac:dyDescent="0.3">
      <c r="A2" t="str">
        <f>IF(ISBLANK(MAIN!B$3),"",MAIN!B$3)</f>
        <v/>
      </c>
      <c r="B2" s="17" t="str">
        <f>IF(ISBLANK(MAIN!B$4),"",MAIN!B$4)</f>
        <v xml:space="preserve"> </v>
      </c>
      <c r="C2" s="17" t="str">
        <f>IF(ISBLANK(MAIN!B$5),"",MAIN!B$5)</f>
        <v/>
      </c>
      <c r="D2" s="17" t="str">
        <f>IF(ISBLANK(MAIN!B$6),"",MAIN!B$6)</f>
        <v/>
      </c>
      <c r="E2" s="17" t="str">
        <f>IF(ISBLANK(MAIN!B$7),"",MAIN!B$7)</f>
        <v/>
      </c>
      <c r="F2" t="str">
        <f>IF(ISBLANK('Pre-MIPPA'!$B$5),"",'Pre-MIPPA'!$B$5)</f>
        <v/>
      </c>
      <c r="G2" s="56" t="s">
        <v>10</v>
      </c>
      <c r="H2" t="s">
        <v>49</v>
      </c>
      <c r="I2" s="48" t="str">
        <f>IF(ISBLANK(MAIN!B$10),"",MAIN!B$10)</f>
        <v/>
      </c>
      <c r="J2" s="17" t="str">
        <f>IF(ISBLANK('Pre-MIPPA'!A7),"",'Pre-MIPPA'!A7)</f>
        <v>Pre--4</v>
      </c>
      <c r="K2" s="83" t="str">
        <f>IF(ISBLANK('Pre-MIPPA'!B7),"",'Pre-MIPPA'!B7)</f>
        <v/>
      </c>
      <c r="L2" s="84" t="str">
        <f>IF(ISBLANK('Pre-MIPPA'!C7),"",'Pre-MIPPA'!C7)</f>
        <v/>
      </c>
      <c r="M2" s="84" t="str">
        <f>IF(ISBLANK('Pre-MIPPA'!D7),"",'Pre-MIPPA'!D7)</f>
        <v/>
      </c>
      <c r="N2" s="84" t="str">
        <f>IF(ISBLANK('Pre-MIPPA'!E7),"",'Pre-MIPPA'!E7)</f>
        <v/>
      </c>
      <c r="O2" s="84" t="str">
        <f>IF(ISBLANK('Pre-MIPPA'!F7),"",'Pre-MIPPA'!F7)</f>
        <v/>
      </c>
      <c r="P2" s="84" t="str">
        <f>IF(ISBLANK('Pre-MIPPA'!G7),"",'Pre-MIPPA'!G7)</f>
        <v/>
      </c>
      <c r="Q2" s="84" t="str">
        <f>IF(ISBLANK('Pre-MIPPA'!H7),"",'Pre-MIPPA'!H7)</f>
        <v/>
      </c>
      <c r="R2" s="84" t="str">
        <f>IF(ISBLANK('Pre-MIPPA'!I7),"",'Pre-MIPPA'!I7)</f>
        <v/>
      </c>
      <c r="S2" s="47" t="str">
        <f>IF(ISBLANK('Pre-MIPPA'!J7),"",'Pre-MIPPA'!J7)</f>
        <v/>
      </c>
      <c r="T2" s="47" t="str">
        <f>IF(ISBLANK('Pre-MIPPA'!K7),"",'Pre-MIPPA'!K7)</f>
        <v/>
      </c>
    </row>
    <row r="3" spans="1:20" x14ac:dyDescent="0.25">
      <c r="A3" s="17" t="str">
        <f>IF(ISBLANK(MAIN!B$3),"",MAIN!B$3)</f>
        <v/>
      </c>
      <c r="B3" s="17" t="str">
        <f>IF(ISBLANK(MAIN!B$4),"",MAIN!B$4)</f>
        <v xml:space="preserve"> </v>
      </c>
      <c r="C3" s="17" t="str">
        <f>IF(ISBLANK(MAIN!B$5),"",MAIN!B$5)</f>
        <v/>
      </c>
      <c r="D3" s="17" t="str">
        <f>IF(ISBLANK(MAIN!B$6),"",MAIN!B$6)</f>
        <v/>
      </c>
      <c r="E3" s="17" t="str">
        <f>IF(ISBLANK(MAIN!B$7),"",MAIN!B$7)</f>
        <v/>
      </c>
      <c r="F3" s="17" t="str">
        <f>IF(ISBLANK('Pre-MIPPA'!$B$5),"",'Pre-MIPPA'!$B$5)</f>
        <v/>
      </c>
      <c r="G3" s="17" t="str">
        <f>G2</f>
        <v>Plan A (1990)</v>
      </c>
      <c r="H3" s="17" t="s">
        <v>49</v>
      </c>
      <c r="I3" s="48" t="str">
        <f>IF(ISBLANK(MAIN!B$10),"",MAIN!B$10)</f>
        <v/>
      </c>
      <c r="J3" s="17">
        <f>IF(ISBLANK('Pre-MIPPA'!A8),"",'Pre-MIPPA'!A8)</f>
        <v>-4</v>
      </c>
      <c r="K3" s="83" t="str">
        <f>IF(ISBLANK('Pre-MIPPA'!B8),"",'Pre-MIPPA'!B8)</f>
        <v/>
      </c>
      <c r="L3" s="84" t="str">
        <f>IF(ISBLANK('Pre-MIPPA'!C8),"",'Pre-MIPPA'!C8)</f>
        <v/>
      </c>
      <c r="M3" s="84" t="str">
        <f>IF(ISBLANK('Pre-MIPPA'!D8),"",'Pre-MIPPA'!D8)</f>
        <v/>
      </c>
      <c r="N3" s="84" t="str">
        <f>IF(ISBLANK('Pre-MIPPA'!E8),"",'Pre-MIPPA'!E8)</f>
        <v/>
      </c>
      <c r="O3" s="84" t="str">
        <f>IF(ISBLANK('Pre-MIPPA'!F8),"",'Pre-MIPPA'!F8)</f>
        <v/>
      </c>
      <c r="P3" s="84" t="str">
        <f>IF(ISBLANK('Pre-MIPPA'!G8),"",'Pre-MIPPA'!G8)</f>
        <v/>
      </c>
      <c r="Q3" s="84" t="str">
        <f>IF(ISBLANK('Pre-MIPPA'!H8),"",'Pre-MIPPA'!H8)</f>
        <v/>
      </c>
      <c r="R3" s="84" t="str">
        <f>IF(ISBLANK('Pre-MIPPA'!I8),"",'Pre-MIPPA'!I8)</f>
        <v/>
      </c>
      <c r="S3" s="47" t="str">
        <f>IF(ISBLANK('Pre-MIPPA'!J8),"",'Pre-MIPPA'!J8)</f>
        <v/>
      </c>
      <c r="T3" s="47" t="str">
        <f>IF(ISBLANK('Pre-MIPPA'!K8),"",'Pre-MIPPA'!K8)</f>
        <v/>
      </c>
    </row>
    <row r="4" spans="1:20" x14ac:dyDescent="0.25">
      <c r="A4" s="17" t="str">
        <f>IF(ISBLANK(MAIN!B$3),"",MAIN!B$3)</f>
        <v/>
      </c>
      <c r="B4" s="17" t="str">
        <f>IF(ISBLANK(MAIN!B$4),"",MAIN!B$4)</f>
        <v xml:space="preserve"> </v>
      </c>
      <c r="C4" s="17" t="str">
        <f>IF(ISBLANK(MAIN!B$5),"",MAIN!B$5)</f>
        <v/>
      </c>
      <c r="D4" s="17" t="str">
        <f>IF(ISBLANK(MAIN!B$6),"",MAIN!B$6)</f>
        <v/>
      </c>
      <c r="E4" s="17" t="str">
        <f>IF(ISBLANK(MAIN!B$7),"",MAIN!B$7)</f>
        <v/>
      </c>
      <c r="F4" s="17" t="str">
        <f>IF(ISBLANK('Pre-MIPPA'!$B$5),"",'Pre-MIPPA'!$B$5)</f>
        <v/>
      </c>
      <c r="G4" s="17" t="str">
        <f t="shared" ref="G4:G7" si="0">G3</f>
        <v>Plan A (1990)</v>
      </c>
      <c r="H4" s="17" t="s">
        <v>49</v>
      </c>
      <c r="I4" s="48" t="str">
        <f>IF(ISBLANK(MAIN!B$10),"",MAIN!B$10)</f>
        <v/>
      </c>
      <c r="J4" s="17">
        <f>IF(ISBLANK('Pre-MIPPA'!A9),"",'Pre-MIPPA'!A9)</f>
        <v>-3</v>
      </c>
      <c r="K4" s="83" t="str">
        <f>IF(ISBLANK('Pre-MIPPA'!B9),"",'Pre-MIPPA'!B9)</f>
        <v/>
      </c>
      <c r="L4" s="84" t="str">
        <f>IF(ISBLANK('Pre-MIPPA'!C9),"",'Pre-MIPPA'!C9)</f>
        <v/>
      </c>
      <c r="M4" s="84" t="str">
        <f>IF(ISBLANK('Pre-MIPPA'!D9),"",'Pre-MIPPA'!D9)</f>
        <v/>
      </c>
      <c r="N4" s="84" t="str">
        <f>IF(ISBLANK('Pre-MIPPA'!E9),"",'Pre-MIPPA'!E9)</f>
        <v/>
      </c>
      <c r="O4" s="84" t="str">
        <f>IF(ISBLANK('Pre-MIPPA'!F9),"",'Pre-MIPPA'!F9)</f>
        <v/>
      </c>
      <c r="P4" s="84" t="str">
        <f>IF(ISBLANK('Pre-MIPPA'!G9),"",'Pre-MIPPA'!G9)</f>
        <v/>
      </c>
      <c r="Q4" s="84" t="str">
        <f>IF(ISBLANK('Pre-MIPPA'!H9),"",'Pre-MIPPA'!H9)</f>
        <v/>
      </c>
      <c r="R4" s="84" t="str">
        <f>IF(ISBLANK('Pre-MIPPA'!I9),"",'Pre-MIPPA'!I9)</f>
        <v/>
      </c>
      <c r="S4" s="47" t="str">
        <f>IF(ISBLANK('Pre-MIPPA'!J9),"",'Pre-MIPPA'!J9)</f>
        <v/>
      </c>
      <c r="T4" s="47" t="str">
        <f>IF(ISBLANK('Pre-MIPPA'!K9),"",'Pre-MIPPA'!K9)</f>
        <v/>
      </c>
    </row>
    <row r="5" spans="1:20" x14ac:dyDescent="0.25">
      <c r="A5" s="17" t="str">
        <f>IF(ISBLANK(MAIN!B$3),"",MAIN!B$3)</f>
        <v/>
      </c>
      <c r="B5" s="17" t="str">
        <f>IF(ISBLANK(MAIN!B$4),"",MAIN!B$4)</f>
        <v xml:space="preserve"> </v>
      </c>
      <c r="C5" s="17" t="str">
        <f>IF(ISBLANK(MAIN!B$5),"",MAIN!B$5)</f>
        <v/>
      </c>
      <c r="D5" s="17" t="str">
        <f>IF(ISBLANK(MAIN!B$6),"",MAIN!B$6)</f>
        <v/>
      </c>
      <c r="E5" s="17" t="str">
        <f>IF(ISBLANK(MAIN!B$7),"",MAIN!B$7)</f>
        <v/>
      </c>
      <c r="F5" s="17" t="str">
        <f>IF(ISBLANK('Pre-MIPPA'!$B$5),"",'Pre-MIPPA'!$B$5)</f>
        <v/>
      </c>
      <c r="G5" s="17" t="str">
        <f t="shared" si="0"/>
        <v>Plan A (1990)</v>
      </c>
      <c r="H5" s="17" t="s">
        <v>49</v>
      </c>
      <c r="I5" s="48" t="str">
        <f>IF(ISBLANK(MAIN!B$10),"",MAIN!B$10)</f>
        <v/>
      </c>
      <c r="J5" s="17">
        <f>IF(ISBLANK('Pre-MIPPA'!A10),"",'Pre-MIPPA'!A10)</f>
        <v>-2</v>
      </c>
      <c r="K5" s="83" t="str">
        <f>IF(ISBLANK('Pre-MIPPA'!B10),"",'Pre-MIPPA'!B10)</f>
        <v/>
      </c>
      <c r="L5" s="84" t="str">
        <f>IF(ISBLANK('Pre-MIPPA'!C10),"",'Pre-MIPPA'!C10)</f>
        <v/>
      </c>
      <c r="M5" s="84" t="str">
        <f>IF(ISBLANK('Pre-MIPPA'!D10),"",'Pre-MIPPA'!D10)</f>
        <v/>
      </c>
      <c r="N5" s="84" t="str">
        <f>IF(ISBLANK('Pre-MIPPA'!E10),"",'Pre-MIPPA'!E10)</f>
        <v/>
      </c>
      <c r="O5" s="84" t="str">
        <f>IF(ISBLANK('Pre-MIPPA'!F10),"",'Pre-MIPPA'!F10)</f>
        <v/>
      </c>
      <c r="P5" s="84" t="str">
        <f>IF(ISBLANK('Pre-MIPPA'!G10),"",'Pre-MIPPA'!G10)</f>
        <v/>
      </c>
      <c r="Q5" s="84" t="str">
        <f>IF(ISBLANK('Pre-MIPPA'!H10),"",'Pre-MIPPA'!H10)</f>
        <v/>
      </c>
      <c r="R5" s="84" t="str">
        <f>IF(ISBLANK('Pre-MIPPA'!I10),"",'Pre-MIPPA'!I10)</f>
        <v/>
      </c>
      <c r="S5" s="47" t="str">
        <f>IF(ISBLANK('Pre-MIPPA'!J10),"",'Pre-MIPPA'!J10)</f>
        <v/>
      </c>
      <c r="T5" s="47" t="str">
        <f>IF(ISBLANK('Pre-MIPPA'!K10),"",'Pre-MIPPA'!K10)</f>
        <v/>
      </c>
    </row>
    <row r="6" spans="1:20" x14ac:dyDescent="0.25">
      <c r="A6" s="17" t="str">
        <f>IF(ISBLANK(MAIN!B$3),"",MAIN!B$3)</f>
        <v/>
      </c>
      <c r="B6" s="17" t="str">
        <f>IF(ISBLANK(MAIN!B$4),"",MAIN!B$4)</f>
        <v xml:space="preserve"> </v>
      </c>
      <c r="C6" s="17" t="str">
        <f>IF(ISBLANK(MAIN!B$5),"",MAIN!B$5)</f>
        <v/>
      </c>
      <c r="D6" s="17" t="str">
        <f>IF(ISBLANK(MAIN!B$6),"",MAIN!B$6)</f>
        <v/>
      </c>
      <c r="E6" s="17" t="str">
        <f>IF(ISBLANK(MAIN!B$7),"",MAIN!B$7)</f>
        <v/>
      </c>
      <c r="F6" s="17" t="str">
        <f>IF(ISBLANK('Pre-MIPPA'!$B$5),"",'Pre-MIPPA'!$B$5)</f>
        <v/>
      </c>
      <c r="G6" s="17" t="str">
        <f t="shared" si="0"/>
        <v>Plan A (1990)</v>
      </c>
      <c r="H6" s="17" t="s">
        <v>49</v>
      </c>
      <c r="I6" s="48" t="str">
        <f>IF(ISBLANK(MAIN!B$10),"",MAIN!B$10)</f>
        <v/>
      </c>
      <c r="J6" s="17">
        <f>IF(ISBLANK('Pre-MIPPA'!A11),"",'Pre-MIPPA'!A11)</f>
        <v>-1</v>
      </c>
      <c r="K6" s="83" t="str">
        <f>IF(ISBLANK('Pre-MIPPA'!B11),"",'Pre-MIPPA'!B11)</f>
        <v/>
      </c>
      <c r="L6" s="84" t="str">
        <f>IF(ISBLANK('Pre-MIPPA'!C11),"",'Pre-MIPPA'!C11)</f>
        <v/>
      </c>
      <c r="M6" s="84" t="str">
        <f>IF(ISBLANK('Pre-MIPPA'!D11),"",'Pre-MIPPA'!D11)</f>
        <v/>
      </c>
      <c r="N6" s="84" t="str">
        <f>IF(ISBLANK('Pre-MIPPA'!E11),"",'Pre-MIPPA'!E11)</f>
        <v/>
      </c>
      <c r="O6" s="84" t="str">
        <f>IF(ISBLANK('Pre-MIPPA'!F11),"",'Pre-MIPPA'!F11)</f>
        <v/>
      </c>
      <c r="P6" s="84" t="str">
        <f>IF(ISBLANK('Pre-MIPPA'!G11),"",'Pre-MIPPA'!G11)</f>
        <v/>
      </c>
      <c r="Q6" s="84" t="str">
        <f>IF(ISBLANK('Pre-MIPPA'!H11),"",'Pre-MIPPA'!H11)</f>
        <v/>
      </c>
      <c r="R6" s="84" t="str">
        <f>IF(ISBLANK('Pre-MIPPA'!I11),"",'Pre-MIPPA'!I11)</f>
        <v/>
      </c>
      <c r="S6" s="47" t="str">
        <f>IF(ISBLANK('Pre-MIPPA'!J11),"",'Pre-MIPPA'!J11)</f>
        <v/>
      </c>
      <c r="T6" s="47" t="str">
        <f>IF(ISBLANK('Pre-MIPPA'!K11),"",'Pre-MIPPA'!K11)</f>
        <v/>
      </c>
    </row>
    <row r="7" spans="1:20" x14ac:dyDescent="0.25">
      <c r="A7" s="17" t="str">
        <f>IF(ISBLANK(MAIN!B$3),"",MAIN!B$3)</f>
        <v/>
      </c>
      <c r="B7" s="17" t="str">
        <f>IF(ISBLANK(MAIN!B$4),"",MAIN!B$4)</f>
        <v xml:space="preserve"> </v>
      </c>
      <c r="C7" s="17" t="str">
        <f>IF(ISBLANK(MAIN!B$5),"",MAIN!B$5)</f>
        <v/>
      </c>
      <c r="D7" s="17" t="str">
        <f>IF(ISBLANK(MAIN!B$6),"",MAIN!B$6)</f>
        <v/>
      </c>
      <c r="E7" s="17" t="str">
        <f>IF(ISBLANK(MAIN!B$7),"",MAIN!B$7)</f>
        <v/>
      </c>
      <c r="F7" s="17" t="str">
        <f>IF(ISBLANK('Pre-MIPPA'!$B$5),"",'Pre-MIPPA'!$B$5)</f>
        <v/>
      </c>
      <c r="G7" s="17" t="str">
        <f t="shared" si="0"/>
        <v>Plan A (1990)</v>
      </c>
      <c r="H7" s="17" t="s">
        <v>49</v>
      </c>
      <c r="I7" s="48" t="str">
        <f>IF(ISBLANK(MAIN!B$10),"",MAIN!B$10)</f>
        <v/>
      </c>
      <c r="J7" s="17">
        <f>IF(ISBLANK('Pre-MIPPA'!A12),"",'Pre-MIPPA'!A12)</f>
        <v>0</v>
      </c>
      <c r="K7" s="83" t="str">
        <f>IF(ISBLANK('Pre-MIPPA'!B12),"",'Pre-MIPPA'!B12)</f>
        <v/>
      </c>
      <c r="L7" s="84" t="str">
        <f>IF(ISBLANK('Pre-MIPPA'!C12),"",'Pre-MIPPA'!C12)</f>
        <v/>
      </c>
      <c r="M7" s="84" t="str">
        <f>IF(ISBLANK('Pre-MIPPA'!D12),"",'Pre-MIPPA'!D12)</f>
        <v/>
      </c>
      <c r="N7" s="84" t="str">
        <f>IF(ISBLANK('Pre-MIPPA'!E12),"",'Pre-MIPPA'!E12)</f>
        <v/>
      </c>
      <c r="O7" s="84" t="str">
        <f>IF(ISBLANK('Pre-MIPPA'!F12),"",'Pre-MIPPA'!F12)</f>
        <v/>
      </c>
      <c r="P7" s="84" t="str">
        <f>IF(ISBLANK('Pre-MIPPA'!G12),"",'Pre-MIPPA'!G12)</f>
        <v/>
      </c>
      <c r="Q7" s="84" t="str">
        <f>IF(ISBLANK('Pre-MIPPA'!H12),"",'Pre-MIPPA'!H12)</f>
        <v/>
      </c>
      <c r="R7" s="84" t="str">
        <f>IF(ISBLANK('Pre-MIPPA'!I12),"",'Pre-MIPPA'!I12)</f>
        <v/>
      </c>
      <c r="S7" s="47" t="str">
        <f>IF(ISBLANK('Pre-MIPPA'!J12),"",'Pre-MIPPA'!J12)</f>
        <v/>
      </c>
      <c r="T7" s="47" t="str">
        <f>IF(ISBLANK('Pre-MIPPA'!K12),"",'Pre-MIPPA'!K12)</f>
        <v/>
      </c>
    </row>
    <row r="8" spans="1:20" ht="13" x14ac:dyDescent="0.3">
      <c r="A8" s="17" t="str">
        <f>IF(ISBLANK(MAIN!B$3),"",MAIN!B$3)</f>
        <v/>
      </c>
      <c r="B8" s="17" t="str">
        <f>IF(ISBLANK(MAIN!B$4),"",MAIN!B$4)</f>
        <v xml:space="preserve"> </v>
      </c>
      <c r="C8" s="17" t="str">
        <f>IF(ISBLANK(MAIN!B$5),"",MAIN!B$5)</f>
        <v/>
      </c>
      <c r="D8" s="17" t="str">
        <f>IF(ISBLANK(MAIN!B$6),"",MAIN!B$6)</f>
        <v/>
      </c>
      <c r="E8" s="17" t="str">
        <f>IF(ISBLANK(MAIN!B$7),"",MAIN!B$7)</f>
        <v/>
      </c>
      <c r="F8" s="17" t="str">
        <f>IF(ISBLANK('Pre-MIPPA'!$B$16),"",'Pre-MIPPA'!$B$16)</f>
        <v/>
      </c>
      <c r="G8" s="56" t="s">
        <v>11</v>
      </c>
      <c r="H8" s="17" t="s">
        <v>49</v>
      </c>
      <c r="I8" s="48" t="str">
        <f>IF(ISBLANK(MAIN!B$10),"",MAIN!B$10)</f>
        <v/>
      </c>
      <c r="J8" s="17" t="str">
        <f>IF(ISBLANK('Pre-MIPPA'!A18),"",'Pre-MIPPA'!A18)</f>
        <v>Pre--4</v>
      </c>
      <c r="K8" s="83" t="str">
        <f>IF(ISBLANK('Pre-MIPPA'!B18),"",'Pre-MIPPA'!B18)</f>
        <v/>
      </c>
      <c r="L8" s="84" t="str">
        <f>IF(ISBLANK('Pre-MIPPA'!C18),"",'Pre-MIPPA'!C18)</f>
        <v/>
      </c>
      <c r="M8" s="84" t="str">
        <f>IF(ISBLANK('Pre-MIPPA'!D18),"",'Pre-MIPPA'!D18)</f>
        <v/>
      </c>
      <c r="N8" s="84" t="str">
        <f>IF(ISBLANK('Pre-MIPPA'!E18),"",'Pre-MIPPA'!E18)</f>
        <v/>
      </c>
      <c r="O8" s="84" t="str">
        <f>IF(ISBLANK('Pre-MIPPA'!F18),"",'Pre-MIPPA'!F18)</f>
        <v/>
      </c>
      <c r="P8" s="84" t="str">
        <f>IF(ISBLANK('Pre-MIPPA'!G18),"",'Pre-MIPPA'!G18)</f>
        <v/>
      </c>
      <c r="Q8" s="84" t="str">
        <f>IF(ISBLANK('Pre-MIPPA'!H18),"",'Pre-MIPPA'!H18)</f>
        <v/>
      </c>
      <c r="R8" s="84" t="str">
        <f>IF(ISBLANK('Pre-MIPPA'!I18),"",'Pre-MIPPA'!I18)</f>
        <v/>
      </c>
      <c r="S8" s="47" t="str">
        <f>IF(ISBLANK('Pre-MIPPA'!J18),"",'Pre-MIPPA'!J18)</f>
        <v/>
      </c>
      <c r="T8" s="47" t="str">
        <f>IF(ISBLANK('Pre-MIPPA'!K18),"",'Pre-MIPPA'!K18)</f>
        <v/>
      </c>
    </row>
    <row r="9" spans="1:20" x14ac:dyDescent="0.25">
      <c r="A9" s="17" t="str">
        <f>IF(ISBLANK(MAIN!B$3),"",MAIN!B$3)</f>
        <v/>
      </c>
      <c r="B9" s="17" t="str">
        <f>IF(ISBLANK(MAIN!B$4),"",MAIN!B$4)</f>
        <v xml:space="preserve"> </v>
      </c>
      <c r="C9" s="17" t="str">
        <f>IF(ISBLANK(MAIN!B$5),"",MAIN!B$5)</f>
        <v/>
      </c>
      <c r="D9" s="17" t="str">
        <f>IF(ISBLANK(MAIN!B$6),"",MAIN!B$6)</f>
        <v/>
      </c>
      <c r="E9" s="17" t="str">
        <f>IF(ISBLANK(MAIN!B$7),"",MAIN!B$7)</f>
        <v/>
      </c>
      <c r="F9" s="17" t="str">
        <f>IF(ISBLANK('Pre-MIPPA'!$B$16),"",'Pre-MIPPA'!$B$16)</f>
        <v/>
      </c>
      <c r="G9" s="17" t="str">
        <f>G8</f>
        <v>Plan B (1990)</v>
      </c>
      <c r="H9" s="17" t="s">
        <v>49</v>
      </c>
      <c r="I9" s="48" t="str">
        <f>IF(ISBLANK(MAIN!B$10),"",MAIN!B$10)</f>
        <v/>
      </c>
      <c r="J9" s="17">
        <f>IF(ISBLANK('Pre-MIPPA'!A19),"",'Pre-MIPPA'!A19)</f>
        <v>-4</v>
      </c>
      <c r="K9" s="83" t="str">
        <f>IF(ISBLANK('Pre-MIPPA'!B19),"",'Pre-MIPPA'!B19)</f>
        <v/>
      </c>
      <c r="L9" s="84" t="str">
        <f>IF(ISBLANK('Pre-MIPPA'!C19),"",'Pre-MIPPA'!C19)</f>
        <v/>
      </c>
      <c r="M9" s="84" t="str">
        <f>IF(ISBLANK('Pre-MIPPA'!D19),"",'Pre-MIPPA'!D19)</f>
        <v/>
      </c>
      <c r="N9" s="84" t="str">
        <f>IF(ISBLANK('Pre-MIPPA'!E19),"",'Pre-MIPPA'!E19)</f>
        <v/>
      </c>
      <c r="O9" s="84" t="str">
        <f>IF(ISBLANK('Pre-MIPPA'!F19),"",'Pre-MIPPA'!F19)</f>
        <v/>
      </c>
      <c r="P9" s="84" t="str">
        <f>IF(ISBLANK('Pre-MIPPA'!G19),"",'Pre-MIPPA'!G19)</f>
        <v/>
      </c>
      <c r="Q9" s="84" t="str">
        <f>IF(ISBLANK('Pre-MIPPA'!H19),"",'Pre-MIPPA'!H19)</f>
        <v/>
      </c>
      <c r="R9" s="84" t="str">
        <f>IF(ISBLANK('Pre-MIPPA'!I19),"",'Pre-MIPPA'!I19)</f>
        <v/>
      </c>
      <c r="S9" s="47" t="str">
        <f>IF(ISBLANK('Pre-MIPPA'!J19),"",'Pre-MIPPA'!J19)</f>
        <v/>
      </c>
      <c r="T9" s="47" t="str">
        <f>IF(ISBLANK('Pre-MIPPA'!K19),"",'Pre-MIPPA'!K19)</f>
        <v/>
      </c>
    </row>
    <row r="10" spans="1:20" x14ac:dyDescent="0.25">
      <c r="A10" s="17" t="str">
        <f>IF(ISBLANK(MAIN!B$3),"",MAIN!B$3)</f>
        <v/>
      </c>
      <c r="B10" s="17" t="str">
        <f>IF(ISBLANK(MAIN!B$4),"",MAIN!B$4)</f>
        <v xml:space="preserve"> </v>
      </c>
      <c r="C10" s="17" t="str">
        <f>IF(ISBLANK(MAIN!B$5),"",MAIN!B$5)</f>
        <v/>
      </c>
      <c r="D10" s="17" t="str">
        <f>IF(ISBLANK(MAIN!B$6),"",MAIN!B$6)</f>
        <v/>
      </c>
      <c r="E10" s="17" t="str">
        <f>IF(ISBLANK(MAIN!B$7),"",MAIN!B$7)</f>
        <v/>
      </c>
      <c r="F10" s="17" t="str">
        <f>IF(ISBLANK('Pre-MIPPA'!$B$16),"",'Pre-MIPPA'!$B$16)</f>
        <v/>
      </c>
      <c r="G10" s="17" t="str">
        <f t="shared" ref="G10:G13" si="1">G9</f>
        <v>Plan B (1990)</v>
      </c>
      <c r="H10" s="17" t="s">
        <v>49</v>
      </c>
      <c r="I10" s="48" t="str">
        <f>IF(ISBLANK(MAIN!B$10),"",MAIN!B$10)</f>
        <v/>
      </c>
      <c r="J10" s="17">
        <f>IF(ISBLANK('Pre-MIPPA'!A20),"",'Pre-MIPPA'!A20)</f>
        <v>-3</v>
      </c>
      <c r="K10" s="83" t="str">
        <f>IF(ISBLANK('Pre-MIPPA'!B20),"",'Pre-MIPPA'!B20)</f>
        <v/>
      </c>
      <c r="L10" s="84" t="str">
        <f>IF(ISBLANK('Pre-MIPPA'!C20),"",'Pre-MIPPA'!C20)</f>
        <v/>
      </c>
      <c r="M10" s="84" t="str">
        <f>IF(ISBLANK('Pre-MIPPA'!D20),"",'Pre-MIPPA'!D20)</f>
        <v/>
      </c>
      <c r="N10" s="84" t="str">
        <f>IF(ISBLANK('Pre-MIPPA'!E20),"",'Pre-MIPPA'!E20)</f>
        <v/>
      </c>
      <c r="O10" s="84" t="str">
        <f>IF(ISBLANK('Pre-MIPPA'!F20),"",'Pre-MIPPA'!F20)</f>
        <v/>
      </c>
      <c r="P10" s="84" t="str">
        <f>IF(ISBLANK('Pre-MIPPA'!G20),"",'Pre-MIPPA'!G20)</f>
        <v/>
      </c>
      <c r="Q10" s="84" t="str">
        <f>IF(ISBLANK('Pre-MIPPA'!H20),"",'Pre-MIPPA'!H20)</f>
        <v/>
      </c>
      <c r="R10" s="84" t="str">
        <f>IF(ISBLANK('Pre-MIPPA'!I20),"",'Pre-MIPPA'!I20)</f>
        <v/>
      </c>
      <c r="S10" s="47" t="str">
        <f>IF(ISBLANK('Pre-MIPPA'!J20),"",'Pre-MIPPA'!J20)</f>
        <v/>
      </c>
      <c r="T10" s="47" t="str">
        <f>IF(ISBLANK('Pre-MIPPA'!K20),"",'Pre-MIPPA'!K20)</f>
        <v/>
      </c>
    </row>
    <row r="11" spans="1:20" x14ac:dyDescent="0.25">
      <c r="A11" s="17" t="str">
        <f>IF(ISBLANK(MAIN!B$3),"",MAIN!B$3)</f>
        <v/>
      </c>
      <c r="B11" s="17" t="str">
        <f>IF(ISBLANK(MAIN!B$4),"",MAIN!B$4)</f>
        <v xml:space="preserve"> </v>
      </c>
      <c r="C11" s="17" t="str">
        <f>IF(ISBLANK(MAIN!B$5),"",MAIN!B$5)</f>
        <v/>
      </c>
      <c r="D11" s="17" t="str">
        <f>IF(ISBLANK(MAIN!B$6),"",MAIN!B$6)</f>
        <v/>
      </c>
      <c r="E11" s="17" t="str">
        <f>IF(ISBLANK(MAIN!B$7),"",MAIN!B$7)</f>
        <v/>
      </c>
      <c r="F11" s="17" t="str">
        <f>IF(ISBLANK('Pre-MIPPA'!$B$16),"",'Pre-MIPPA'!$B$16)</f>
        <v/>
      </c>
      <c r="G11" s="17" t="str">
        <f t="shared" si="1"/>
        <v>Plan B (1990)</v>
      </c>
      <c r="H11" s="17" t="s">
        <v>49</v>
      </c>
      <c r="I11" s="48" t="str">
        <f>IF(ISBLANK(MAIN!B$10),"",MAIN!B$10)</f>
        <v/>
      </c>
      <c r="J11" s="17">
        <f>IF(ISBLANK('Pre-MIPPA'!A21),"",'Pre-MIPPA'!A21)</f>
        <v>-2</v>
      </c>
      <c r="K11" s="83" t="str">
        <f>IF(ISBLANK('Pre-MIPPA'!B21),"",'Pre-MIPPA'!B21)</f>
        <v/>
      </c>
      <c r="L11" s="84" t="str">
        <f>IF(ISBLANK('Pre-MIPPA'!C21),"",'Pre-MIPPA'!C21)</f>
        <v/>
      </c>
      <c r="M11" s="84" t="str">
        <f>IF(ISBLANK('Pre-MIPPA'!D21),"",'Pre-MIPPA'!D21)</f>
        <v/>
      </c>
      <c r="N11" s="84" t="str">
        <f>IF(ISBLANK('Pre-MIPPA'!E21),"",'Pre-MIPPA'!E21)</f>
        <v/>
      </c>
      <c r="O11" s="84" t="str">
        <f>IF(ISBLANK('Pre-MIPPA'!F21),"",'Pre-MIPPA'!F21)</f>
        <v/>
      </c>
      <c r="P11" s="84" t="str">
        <f>IF(ISBLANK('Pre-MIPPA'!G21),"",'Pre-MIPPA'!G21)</f>
        <v/>
      </c>
      <c r="Q11" s="84" t="str">
        <f>IF(ISBLANK('Pre-MIPPA'!H21),"",'Pre-MIPPA'!H21)</f>
        <v/>
      </c>
      <c r="R11" s="84" t="str">
        <f>IF(ISBLANK('Pre-MIPPA'!I21),"",'Pre-MIPPA'!I21)</f>
        <v/>
      </c>
      <c r="S11" s="47" t="str">
        <f>IF(ISBLANK('Pre-MIPPA'!J21),"",'Pre-MIPPA'!J21)</f>
        <v/>
      </c>
      <c r="T11" s="47" t="str">
        <f>IF(ISBLANK('Pre-MIPPA'!K21),"",'Pre-MIPPA'!K21)</f>
        <v/>
      </c>
    </row>
    <row r="12" spans="1:20" x14ac:dyDescent="0.25">
      <c r="A12" s="17" t="str">
        <f>IF(ISBLANK(MAIN!B$3),"",MAIN!B$3)</f>
        <v/>
      </c>
      <c r="B12" s="17" t="str">
        <f>IF(ISBLANK(MAIN!B$4),"",MAIN!B$4)</f>
        <v xml:space="preserve"> </v>
      </c>
      <c r="C12" s="17" t="str">
        <f>IF(ISBLANK(MAIN!B$5),"",MAIN!B$5)</f>
        <v/>
      </c>
      <c r="D12" s="17" t="str">
        <f>IF(ISBLANK(MAIN!B$6),"",MAIN!B$6)</f>
        <v/>
      </c>
      <c r="E12" s="17" t="str">
        <f>IF(ISBLANK(MAIN!B$7),"",MAIN!B$7)</f>
        <v/>
      </c>
      <c r="F12" s="17" t="str">
        <f>IF(ISBLANK('Pre-MIPPA'!$B$16),"",'Pre-MIPPA'!$B$16)</f>
        <v/>
      </c>
      <c r="G12" s="17" t="str">
        <f t="shared" si="1"/>
        <v>Plan B (1990)</v>
      </c>
      <c r="H12" s="17" t="s">
        <v>49</v>
      </c>
      <c r="I12" s="48" t="str">
        <f>IF(ISBLANK(MAIN!B$10),"",MAIN!B$10)</f>
        <v/>
      </c>
      <c r="J12" s="17">
        <f>IF(ISBLANK('Pre-MIPPA'!A22),"",'Pre-MIPPA'!A22)</f>
        <v>-1</v>
      </c>
      <c r="K12" s="83" t="str">
        <f>IF(ISBLANK('Pre-MIPPA'!B22),"",'Pre-MIPPA'!B22)</f>
        <v/>
      </c>
      <c r="L12" s="84" t="str">
        <f>IF(ISBLANK('Pre-MIPPA'!C22),"",'Pre-MIPPA'!C22)</f>
        <v/>
      </c>
      <c r="M12" s="84" t="str">
        <f>IF(ISBLANK('Pre-MIPPA'!D22),"",'Pre-MIPPA'!D22)</f>
        <v/>
      </c>
      <c r="N12" s="84" t="str">
        <f>IF(ISBLANK('Pre-MIPPA'!E22),"",'Pre-MIPPA'!E22)</f>
        <v/>
      </c>
      <c r="O12" s="84" t="str">
        <f>IF(ISBLANK('Pre-MIPPA'!F22),"",'Pre-MIPPA'!F22)</f>
        <v/>
      </c>
      <c r="P12" s="84" t="str">
        <f>IF(ISBLANK('Pre-MIPPA'!G22),"",'Pre-MIPPA'!G22)</f>
        <v/>
      </c>
      <c r="Q12" s="84" t="str">
        <f>IF(ISBLANK('Pre-MIPPA'!H22),"",'Pre-MIPPA'!H22)</f>
        <v/>
      </c>
      <c r="R12" s="84" t="str">
        <f>IF(ISBLANK('Pre-MIPPA'!I22),"",'Pre-MIPPA'!I22)</f>
        <v/>
      </c>
      <c r="S12" s="47" t="str">
        <f>IF(ISBLANK('Pre-MIPPA'!J22),"",'Pre-MIPPA'!J22)</f>
        <v/>
      </c>
      <c r="T12" s="47" t="str">
        <f>IF(ISBLANK('Pre-MIPPA'!K22),"",'Pre-MIPPA'!K22)</f>
        <v/>
      </c>
    </row>
    <row r="13" spans="1:20" x14ac:dyDescent="0.25">
      <c r="A13" s="17" t="str">
        <f>IF(ISBLANK(MAIN!B$3),"",MAIN!B$3)</f>
        <v/>
      </c>
      <c r="B13" s="17" t="str">
        <f>IF(ISBLANK(MAIN!B$4),"",MAIN!B$4)</f>
        <v xml:space="preserve"> </v>
      </c>
      <c r="C13" s="17" t="str">
        <f>IF(ISBLANK(MAIN!B$5),"",MAIN!B$5)</f>
        <v/>
      </c>
      <c r="D13" s="17" t="str">
        <f>IF(ISBLANK(MAIN!B$6),"",MAIN!B$6)</f>
        <v/>
      </c>
      <c r="E13" s="17" t="str">
        <f>IF(ISBLANK(MAIN!B$7),"",MAIN!B$7)</f>
        <v/>
      </c>
      <c r="F13" s="17" t="str">
        <f>IF(ISBLANK('Pre-MIPPA'!$B$16),"",'Pre-MIPPA'!$B$16)</f>
        <v/>
      </c>
      <c r="G13" s="17" t="str">
        <f t="shared" si="1"/>
        <v>Plan B (1990)</v>
      </c>
      <c r="H13" s="17" t="s">
        <v>49</v>
      </c>
      <c r="I13" s="48" t="str">
        <f>IF(ISBLANK(MAIN!B$10),"",MAIN!B$10)</f>
        <v/>
      </c>
      <c r="J13" s="17">
        <f>IF(ISBLANK('Pre-MIPPA'!A23),"",'Pre-MIPPA'!A23)</f>
        <v>0</v>
      </c>
      <c r="K13" s="83" t="str">
        <f>IF(ISBLANK('Pre-MIPPA'!B23),"",'Pre-MIPPA'!B23)</f>
        <v/>
      </c>
      <c r="L13" s="84" t="str">
        <f>IF(ISBLANK('Pre-MIPPA'!C23),"",'Pre-MIPPA'!C23)</f>
        <v/>
      </c>
      <c r="M13" s="84" t="str">
        <f>IF(ISBLANK('Pre-MIPPA'!D23),"",'Pre-MIPPA'!D23)</f>
        <v/>
      </c>
      <c r="N13" s="84" t="str">
        <f>IF(ISBLANK('Pre-MIPPA'!E23),"",'Pre-MIPPA'!E23)</f>
        <v/>
      </c>
      <c r="O13" s="84" t="str">
        <f>IF(ISBLANK('Pre-MIPPA'!F23),"",'Pre-MIPPA'!F23)</f>
        <v/>
      </c>
      <c r="P13" s="84" t="str">
        <f>IF(ISBLANK('Pre-MIPPA'!G23),"",'Pre-MIPPA'!G23)</f>
        <v/>
      </c>
      <c r="Q13" s="84" t="str">
        <f>IF(ISBLANK('Pre-MIPPA'!H23),"",'Pre-MIPPA'!H23)</f>
        <v/>
      </c>
      <c r="R13" s="84" t="str">
        <f>IF(ISBLANK('Pre-MIPPA'!I23),"",'Pre-MIPPA'!I23)</f>
        <v/>
      </c>
      <c r="S13" s="47" t="str">
        <f>IF(ISBLANK('Pre-MIPPA'!J23),"",'Pre-MIPPA'!J23)</f>
        <v/>
      </c>
      <c r="T13" s="47" t="str">
        <f>IF(ISBLANK('Pre-MIPPA'!K23),"",'Pre-MIPPA'!K23)</f>
        <v/>
      </c>
    </row>
    <row r="14" spans="1:20" ht="13" x14ac:dyDescent="0.3">
      <c r="A14" s="17" t="str">
        <f>IF(ISBLANK(MAIN!B$3),"",MAIN!B$3)</f>
        <v/>
      </c>
      <c r="B14" s="17" t="str">
        <f>IF(ISBLANK(MAIN!B$4),"",MAIN!B$4)</f>
        <v xml:space="preserve"> </v>
      </c>
      <c r="C14" s="17" t="str">
        <f>IF(ISBLANK(MAIN!B$5),"",MAIN!B$5)</f>
        <v/>
      </c>
      <c r="D14" s="17" t="str">
        <f>IF(ISBLANK(MAIN!B$6),"",MAIN!B$6)</f>
        <v/>
      </c>
      <c r="E14" s="17" t="str">
        <f>IF(ISBLANK(MAIN!B$7),"",MAIN!B$7)</f>
        <v/>
      </c>
      <c r="F14" s="17" t="str">
        <f>IF(ISBLANK('Pre-MIPPA'!$B$27),"",'Pre-MIPPA'!$B$27)</f>
        <v/>
      </c>
      <c r="G14" s="56" t="s">
        <v>12</v>
      </c>
      <c r="H14" s="17" t="s">
        <v>49</v>
      </c>
      <c r="I14" s="48" t="str">
        <f>IF(ISBLANK(MAIN!B$10),"",MAIN!B$10)</f>
        <v/>
      </c>
      <c r="J14" s="17" t="str">
        <f>IF(ISBLANK('Pre-MIPPA'!A29),"",'Pre-MIPPA'!A29)</f>
        <v>Pre--4</v>
      </c>
      <c r="K14" s="83" t="str">
        <f>IF(ISBLANK('Pre-MIPPA'!B29),"",'Pre-MIPPA'!B29)</f>
        <v/>
      </c>
      <c r="L14" s="84" t="str">
        <f>IF(ISBLANK('Pre-MIPPA'!C29),"",'Pre-MIPPA'!C29)</f>
        <v/>
      </c>
      <c r="M14" s="84" t="str">
        <f>IF(ISBLANK('Pre-MIPPA'!D29),"",'Pre-MIPPA'!D29)</f>
        <v/>
      </c>
      <c r="N14" s="84" t="str">
        <f>IF(ISBLANK('Pre-MIPPA'!E29),"",'Pre-MIPPA'!E29)</f>
        <v/>
      </c>
      <c r="O14" s="84" t="str">
        <f>IF(ISBLANK('Pre-MIPPA'!F29),"",'Pre-MIPPA'!F29)</f>
        <v/>
      </c>
      <c r="P14" s="84" t="str">
        <f>IF(ISBLANK('Pre-MIPPA'!G29),"",'Pre-MIPPA'!G29)</f>
        <v/>
      </c>
      <c r="Q14" s="84" t="str">
        <f>IF(ISBLANK('Pre-MIPPA'!H29),"",'Pre-MIPPA'!H29)</f>
        <v/>
      </c>
      <c r="R14" s="84" t="str">
        <f>IF(ISBLANK('Pre-MIPPA'!I29),"",'Pre-MIPPA'!I29)</f>
        <v/>
      </c>
      <c r="S14" s="47" t="str">
        <f>IF(ISBLANK('Pre-MIPPA'!J29),"",'Pre-MIPPA'!J29)</f>
        <v/>
      </c>
      <c r="T14" s="47" t="str">
        <f>IF(ISBLANK('Pre-MIPPA'!K29),"",'Pre-MIPPA'!K29)</f>
        <v/>
      </c>
    </row>
    <row r="15" spans="1:20" x14ac:dyDescent="0.25">
      <c r="A15" s="17" t="str">
        <f>IF(ISBLANK(MAIN!B$3),"",MAIN!B$3)</f>
        <v/>
      </c>
      <c r="B15" s="17" t="str">
        <f>IF(ISBLANK(MAIN!B$4),"",MAIN!B$4)</f>
        <v xml:space="preserve"> </v>
      </c>
      <c r="C15" s="17" t="str">
        <f>IF(ISBLANK(MAIN!B$5),"",MAIN!B$5)</f>
        <v/>
      </c>
      <c r="D15" s="17" t="str">
        <f>IF(ISBLANK(MAIN!B$6),"",MAIN!B$6)</f>
        <v/>
      </c>
      <c r="E15" s="17" t="str">
        <f>IF(ISBLANK(MAIN!B$7),"",MAIN!B$7)</f>
        <v/>
      </c>
      <c r="F15" s="17" t="str">
        <f>IF(ISBLANK('Pre-MIPPA'!$B$27),"",'Pre-MIPPA'!$B$27)</f>
        <v/>
      </c>
      <c r="G15" s="17" t="str">
        <f>G14</f>
        <v>Plan C (1990)</v>
      </c>
      <c r="H15" s="17" t="s">
        <v>49</v>
      </c>
      <c r="I15" s="48" t="str">
        <f>IF(ISBLANK(MAIN!B$10),"",MAIN!B$10)</f>
        <v/>
      </c>
      <c r="J15" s="17">
        <f>IF(ISBLANK('Pre-MIPPA'!A30),"",'Pre-MIPPA'!A30)</f>
        <v>-4</v>
      </c>
      <c r="K15" s="83" t="str">
        <f>IF(ISBLANK('Pre-MIPPA'!B30),"",'Pre-MIPPA'!B30)</f>
        <v/>
      </c>
      <c r="L15" s="84" t="str">
        <f>IF(ISBLANK('Pre-MIPPA'!C30),"",'Pre-MIPPA'!C30)</f>
        <v/>
      </c>
      <c r="M15" s="84" t="str">
        <f>IF(ISBLANK('Pre-MIPPA'!D30),"",'Pre-MIPPA'!D30)</f>
        <v/>
      </c>
      <c r="N15" s="84" t="str">
        <f>IF(ISBLANK('Pre-MIPPA'!E30),"",'Pre-MIPPA'!E30)</f>
        <v/>
      </c>
      <c r="O15" s="84" t="str">
        <f>IF(ISBLANK('Pre-MIPPA'!F30),"",'Pre-MIPPA'!F30)</f>
        <v/>
      </c>
      <c r="P15" s="84" t="str">
        <f>IF(ISBLANK('Pre-MIPPA'!G30),"",'Pre-MIPPA'!G30)</f>
        <v/>
      </c>
      <c r="Q15" s="84" t="str">
        <f>IF(ISBLANK('Pre-MIPPA'!H30),"",'Pre-MIPPA'!H30)</f>
        <v/>
      </c>
      <c r="R15" s="84" t="str">
        <f>IF(ISBLANK('Pre-MIPPA'!I30),"",'Pre-MIPPA'!I30)</f>
        <v/>
      </c>
      <c r="S15" s="47" t="str">
        <f>IF(ISBLANK('Pre-MIPPA'!J30),"",'Pre-MIPPA'!J30)</f>
        <v/>
      </c>
      <c r="T15" s="47" t="str">
        <f>IF(ISBLANK('Pre-MIPPA'!K30),"",'Pre-MIPPA'!K30)</f>
        <v/>
      </c>
    </row>
    <row r="16" spans="1:20" x14ac:dyDescent="0.25">
      <c r="A16" s="17" t="str">
        <f>IF(ISBLANK(MAIN!B$3),"",MAIN!B$3)</f>
        <v/>
      </c>
      <c r="B16" s="17" t="str">
        <f>IF(ISBLANK(MAIN!B$4),"",MAIN!B$4)</f>
        <v xml:space="preserve"> </v>
      </c>
      <c r="C16" s="17" t="str">
        <f>IF(ISBLANK(MAIN!B$5),"",MAIN!B$5)</f>
        <v/>
      </c>
      <c r="D16" s="17" t="str">
        <f>IF(ISBLANK(MAIN!B$6),"",MAIN!B$6)</f>
        <v/>
      </c>
      <c r="E16" s="17" t="str">
        <f>IF(ISBLANK(MAIN!B$7),"",MAIN!B$7)</f>
        <v/>
      </c>
      <c r="F16" s="17" t="str">
        <f>IF(ISBLANK('Pre-MIPPA'!$B$27),"",'Pre-MIPPA'!$B$27)</f>
        <v/>
      </c>
      <c r="G16" s="17" t="str">
        <f t="shared" ref="G16:G19" si="2">G15</f>
        <v>Plan C (1990)</v>
      </c>
      <c r="H16" s="17" t="s">
        <v>49</v>
      </c>
      <c r="I16" s="48" t="str">
        <f>IF(ISBLANK(MAIN!B$10),"",MAIN!B$10)</f>
        <v/>
      </c>
      <c r="J16" s="17">
        <f>IF(ISBLANK('Pre-MIPPA'!A31),"",'Pre-MIPPA'!A31)</f>
        <v>-3</v>
      </c>
      <c r="K16" s="83" t="str">
        <f>IF(ISBLANK('Pre-MIPPA'!B31),"",'Pre-MIPPA'!B31)</f>
        <v/>
      </c>
      <c r="L16" s="84" t="str">
        <f>IF(ISBLANK('Pre-MIPPA'!C31),"",'Pre-MIPPA'!C31)</f>
        <v/>
      </c>
      <c r="M16" s="84" t="str">
        <f>IF(ISBLANK('Pre-MIPPA'!D31),"",'Pre-MIPPA'!D31)</f>
        <v/>
      </c>
      <c r="N16" s="84" t="str">
        <f>IF(ISBLANK('Pre-MIPPA'!E31),"",'Pre-MIPPA'!E31)</f>
        <v/>
      </c>
      <c r="O16" s="84" t="str">
        <f>IF(ISBLANK('Pre-MIPPA'!F31),"",'Pre-MIPPA'!F31)</f>
        <v/>
      </c>
      <c r="P16" s="84" t="str">
        <f>IF(ISBLANK('Pre-MIPPA'!G31),"",'Pre-MIPPA'!G31)</f>
        <v/>
      </c>
      <c r="Q16" s="84" t="str">
        <f>IF(ISBLANK('Pre-MIPPA'!H31),"",'Pre-MIPPA'!H31)</f>
        <v/>
      </c>
      <c r="R16" s="84" t="str">
        <f>IF(ISBLANK('Pre-MIPPA'!I31),"",'Pre-MIPPA'!I31)</f>
        <v/>
      </c>
      <c r="S16" s="47" t="str">
        <f>IF(ISBLANK('Pre-MIPPA'!J31),"",'Pre-MIPPA'!J31)</f>
        <v/>
      </c>
      <c r="T16" s="47" t="str">
        <f>IF(ISBLANK('Pre-MIPPA'!K31),"",'Pre-MIPPA'!K31)</f>
        <v/>
      </c>
    </row>
    <row r="17" spans="1:20" x14ac:dyDescent="0.25">
      <c r="A17" s="17" t="str">
        <f>IF(ISBLANK(MAIN!B$3),"",MAIN!B$3)</f>
        <v/>
      </c>
      <c r="B17" s="17" t="str">
        <f>IF(ISBLANK(MAIN!B$4),"",MAIN!B$4)</f>
        <v xml:space="preserve"> </v>
      </c>
      <c r="C17" s="17" t="str">
        <f>IF(ISBLANK(MAIN!B$5),"",MAIN!B$5)</f>
        <v/>
      </c>
      <c r="D17" s="17" t="str">
        <f>IF(ISBLANK(MAIN!B$6),"",MAIN!B$6)</f>
        <v/>
      </c>
      <c r="E17" s="17" t="str">
        <f>IF(ISBLANK(MAIN!B$7),"",MAIN!B$7)</f>
        <v/>
      </c>
      <c r="F17" s="17" t="str">
        <f>IF(ISBLANK('Pre-MIPPA'!$B$27),"",'Pre-MIPPA'!$B$27)</f>
        <v/>
      </c>
      <c r="G17" s="17" t="str">
        <f t="shared" si="2"/>
        <v>Plan C (1990)</v>
      </c>
      <c r="H17" s="17" t="s">
        <v>49</v>
      </c>
      <c r="I17" s="48" t="str">
        <f>IF(ISBLANK(MAIN!B$10),"",MAIN!B$10)</f>
        <v/>
      </c>
      <c r="J17" s="17">
        <f>IF(ISBLANK('Pre-MIPPA'!A32),"",'Pre-MIPPA'!A32)</f>
        <v>-2</v>
      </c>
      <c r="K17" s="83" t="str">
        <f>IF(ISBLANK('Pre-MIPPA'!B32),"",'Pre-MIPPA'!B32)</f>
        <v/>
      </c>
      <c r="L17" s="84" t="str">
        <f>IF(ISBLANK('Pre-MIPPA'!C32),"",'Pre-MIPPA'!C32)</f>
        <v/>
      </c>
      <c r="M17" s="84" t="str">
        <f>IF(ISBLANK('Pre-MIPPA'!D32),"",'Pre-MIPPA'!D32)</f>
        <v/>
      </c>
      <c r="N17" s="84" t="str">
        <f>IF(ISBLANK('Pre-MIPPA'!E32),"",'Pre-MIPPA'!E32)</f>
        <v/>
      </c>
      <c r="O17" s="84" t="str">
        <f>IF(ISBLANK('Pre-MIPPA'!F32),"",'Pre-MIPPA'!F32)</f>
        <v/>
      </c>
      <c r="P17" s="84" t="str">
        <f>IF(ISBLANK('Pre-MIPPA'!G32),"",'Pre-MIPPA'!G32)</f>
        <v/>
      </c>
      <c r="Q17" s="84" t="str">
        <f>IF(ISBLANK('Pre-MIPPA'!H32),"",'Pre-MIPPA'!H32)</f>
        <v/>
      </c>
      <c r="R17" s="84" t="str">
        <f>IF(ISBLANK('Pre-MIPPA'!I32),"",'Pre-MIPPA'!I32)</f>
        <v/>
      </c>
      <c r="S17" s="47" t="str">
        <f>IF(ISBLANK('Pre-MIPPA'!J32),"",'Pre-MIPPA'!J32)</f>
        <v/>
      </c>
      <c r="T17" s="47" t="str">
        <f>IF(ISBLANK('Pre-MIPPA'!K32),"",'Pre-MIPPA'!K32)</f>
        <v/>
      </c>
    </row>
    <row r="18" spans="1:20" x14ac:dyDescent="0.25">
      <c r="A18" s="17" t="str">
        <f>IF(ISBLANK(MAIN!B$3),"",MAIN!B$3)</f>
        <v/>
      </c>
      <c r="B18" s="17" t="str">
        <f>IF(ISBLANK(MAIN!B$4),"",MAIN!B$4)</f>
        <v xml:space="preserve"> </v>
      </c>
      <c r="C18" s="17" t="str">
        <f>IF(ISBLANK(MAIN!B$5),"",MAIN!B$5)</f>
        <v/>
      </c>
      <c r="D18" s="17" t="str">
        <f>IF(ISBLANK(MAIN!B$6),"",MAIN!B$6)</f>
        <v/>
      </c>
      <c r="E18" s="17" t="str">
        <f>IF(ISBLANK(MAIN!B$7),"",MAIN!B$7)</f>
        <v/>
      </c>
      <c r="F18" s="17" t="str">
        <f>IF(ISBLANK('Pre-MIPPA'!$B$27),"",'Pre-MIPPA'!$B$27)</f>
        <v/>
      </c>
      <c r="G18" s="17" t="str">
        <f t="shared" si="2"/>
        <v>Plan C (1990)</v>
      </c>
      <c r="H18" s="17" t="s">
        <v>49</v>
      </c>
      <c r="I18" s="48" t="str">
        <f>IF(ISBLANK(MAIN!B$10),"",MAIN!B$10)</f>
        <v/>
      </c>
      <c r="J18" s="17">
        <f>IF(ISBLANK('Pre-MIPPA'!A33),"",'Pre-MIPPA'!A33)</f>
        <v>-1</v>
      </c>
      <c r="K18" s="83" t="str">
        <f>IF(ISBLANK('Pre-MIPPA'!B33),"",'Pre-MIPPA'!B33)</f>
        <v/>
      </c>
      <c r="L18" s="84" t="str">
        <f>IF(ISBLANK('Pre-MIPPA'!C33),"",'Pre-MIPPA'!C33)</f>
        <v/>
      </c>
      <c r="M18" s="84" t="str">
        <f>IF(ISBLANK('Pre-MIPPA'!D33),"",'Pre-MIPPA'!D33)</f>
        <v/>
      </c>
      <c r="N18" s="84" t="str">
        <f>IF(ISBLANK('Pre-MIPPA'!E33),"",'Pre-MIPPA'!E33)</f>
        <v/>
      </c>
      <c r="O18" s="84" t="str">
        <f>IF(ISBLANK('Pre-MIPPA'!F33),"",'Pre-MIPPA'!F33)</f>
        <v/>
      </c>
      <c r="P18" s="84" t="str">
        <f>IF(ISBLANK('Pre-MIPPA'!G33),"",'Pre-MIPPA'!G33)</f>
        <v/>
      </c>
      <c r="Q18" s="84" t="str">
        <f>IF(ISBLANK('Pre-MIPPA'!H33),"",'Pre-MIPPA'!H33)</f>
        <v/>
      </c>
      <c r="R18" s="84" t="str">
        <f>IF(ISBLANK('Pre-MIPPA'!I33),"",'Pre-MIPPA'!I33)</f>
        <v/>
      </c>
      <c r="S18" s="47" t="str">
        <f>IF(ISBLANK('Pre-MIPPA'!J33),"",'Pre-MIPPA'!J33)</f>
        <v/>
      </c>
      <c r="T18" s="47" t="str">
        <f>IF(ISBLANK('Pre-MIPPA'!K33),"",'Pre-MIPPA'!K33)</f>
        <v/>
      </c>
    </row>
    <row r="19" spans="1:20" x14ac:dyDescent="0.25">
      <c r="A19" s="17" t="str">
        <f>IF(ISBLANK(MAIN!B$3),"",MAIN!B$3)</f>
        <v/>
      </c>
      <c r="B19" s="17" t="str">
        <f>IF(ISBLANK(MAIN!B$4),"",MAIN!B$4)</f>
        <v xml:space="preserve"> </v>
      </c>
      <c r="C19" s="17" t="str">
        <f>IF(ISBLANK(MAIN!B$5),"",MAIN!B$5)</f>
        <v/>
      </c>
      <c r="D19" s="17" t="str">
        <f>IF(ISBLANK(MAIN!B$6),"",MAIN!B$6)</f>
        <v/>
      </c>
      <c r="E19" s="17" t="str">
        <f>IF(ISBLANK(MAIN!B$7),"",MAIN!B$7)</f>
        <v/>
      </c>
      <c r="F19" s="17" t="str">
        <f>IF(ISBLANK('Pre-MIPPA'!$B$27),"",'Pre-MIPPA'!$B$27)</f>
        <v/>
      </c>
      <c r="G19" s="17" t="str">
        <f t="shared" si="2"/>
        <v>Plan C (1990)</v>
      </c>
      <c r="H19" s="17" t="s">
        <v>49</v>
      </c>
      <c r="I19" s="48" t="str">
        <f>IF(ISBLANK(MAIN!B$10),"",MAIN!B$10)</f>
        <v/>
      </c>
      <c r="J19" s="17">
        <f>IF(ISBLANK('Pre-MIPPA'!A34),"",'Pre-MIPPA'!A34)</f>
        <v>0</v>
      </c>
      <c r="K19" s="83" t="str">
        <f>IF(ISBLANK('Pre-MIPPA'!B34),"",'Pre-MIPPA'!B34)</f>
        <v/>
      </c>
      <c r="L19" s="84" t="str">
        <f>IF(ISBLANK('Pre-MIPPA'!C34),"",'Pre-MIPPA'!C34)</f>
        <v/>
      </c>
      <c r="M19" s="84" t="str">
        <f>IF(ISBLANK('Pre-MIPPA'!D34),"",'Pre-MIPPA'!D34)</f>
        <v/>
      </c>
      <c r="N19" s="84" t="str">
        <f>IF(ISBLANK('Pre-MIPPA'!E34),"",'Pre-MIPPA'!E34)</f>
        <v/>
      </c>
      <c r="O19" s="84" t="str">
        <f>IF(ISBLANK('Pre-MIPPA'!F34),"",'Pre-MIPPA'!F34)</f>
        <v/>
      </c>
      <c r="P19" s="84" t="str">
        <f>IF(ISBLANK('Pre-MIPPA'!G34),"",'Pre-MIPPA'!G34)</f>
        <v/>
      </c>
      <c r="Q19" s="84" t="str">
        <f>IF(ISBLANK('Pre-MIPPA'!H34),"",'Pre-MIPPA'!H34)</f>
        <v/>
      </c>
      <c r="R19" s="84" t="str">
        <f>IF(ISBLANK('Pre-MIPPA'!I34),"",'Pre-MIPPA'!I34)</f>
        <v/>
      </c>
      <c r="S19" s="47" t="str">
        <f>IF(ISBLANK('Pre-MIPPA'!J34),"",'Pre-MIPPA'!J34)</f>
        <v/>
      </c>
      <c r="T19" s="47" t="str">
        <f>IF(ISBLANK('Pre-MIPPA'!K34),"",'Pre-MIPPA'!K34)</f>
        <v/>
      </c>
    </row>
    <row r="20" spans="1:20" ht="13" x14ac:dyDescent="0.3">
      <c r="A20" s="17" t="str">
        <f>IF(ISBLANK(MAIN!B$3),"",MAIN!B$3)</f>
        <v/>
      </c>
      <c r="B20" s="17" t="str">
        <f>IF(ISBLANK(MAIN!B$4),"",MAIN!B$4)</f>
        <v xml:space="preserve"> </v>
      </c>
      <c r="C20" s="17" t="str">
        <f>IF(ISBLANK(MAIN!B$5),"",MAIN!B$5)</f>
        <v/>
      </c>
      <c r="D20" s="17" t="str">
        <f>IF(ISBLANK(MAIN!B$6),"",MAIN!B$6)</f>
        <v/>
      </c>
      <c r="E20" s="17" t="str">
        <f>IF(ISBLANK(MAIN!B$7),"",MAIN!B$7)</f>
        <v/>
      </c>
      <c r="F20" s="17" t="str">
        <f>IF(ISBLANK('Pre-MIPPA'!$B$38),"",'Pre-MIPPA'!$B$38)</f>
        <v/>
      </c>
      <c r="G20" s="56" t="s">
        <v>13</v>
      </c>
      <c r="H20" s="17" t="s">
        <v>49</v>
      </c>
      <c r="I20" s="48" t="str">
        <f>IF(ISBLANK(MAIN!B$10),"",MAIN!B$10)</f>
        <v/>
      </c>
      <c r="J20" s="17" t="str">
        <f>IF(ISBLANK('Pre-MIPPA'!A40),"",'Pre-MIPPA'!A40)</f>
        <v>Pre--4</v>
      </c>
      <c r="K20" s="83" t="str">
        <f>IF(ISBLANK('Pre-MIPPA'!B40),"",'Pre-MIPPA'!B40)</f>
        <v/>
      </c>
      <c r="L20" s="84" t="str">
        <f>IF(ISBLANK('Pre-MIPPA'!C40),"",'Pre-MIPPA'!C40)</f>
        <v/>
      </c>
      <c r="M20" s="84" t="str">
        <f>IF(ISBLANK('Pre-MIPPA'!D40),"",'Pre-MIPPA'!D40)</f>
        <v/>
      </c>
      <c r="N20" s="84" t="str">
        <f>IF(ISBLANK('Pre-MIPPA'!E40),"",'Pre-MIPPA'!E40)</f>
        <v/>
      </c>
      <c r="O20" s="84" t="str">
        <f>IF(ISBLANK('Pre-MIPPA'!F40),"",'Pre-MIPPA'!F40)</f>
        <v/>
      </c>
      <c r="P20" s="84" t="str">
        <f>IF(ISBLANK('Pre-MIPPA'!G40),"",'Pre-MIPPA'!G40)</f>
        <v/>
      </c>
      <c r="Q20" s="84" t="str">
        <f>IF(ISBLANK('Pre-MIPPA'!H40),"",'Pre-MIPPA'!H40)</f>
        <v/>
      </c>
      <c r="R20" s="84" t="str">
        <f>IF(ISBLANK('Pre-MIPPA'!I40),"",'Pre-MIPPA'!I40)</f>
        <v/>
      </c>
      <c r="S20" s="47" t="str">
        <f>IF(ISBLANK('Pre-MIPPA'!J40),"",'Pre-MIPPA'!J40)</f>
        <v/>
      </c>
      <c r="T20" s="47" t="str">
        <f>IF(ISBLANK('Pre-MIPPA'!K40),"",'Pre-MIPPA'!K40)</f>
        <v/>
      </c>
    </row>
    <row r="21" spans="1:20" x14ac:dyDescent="0.25">
      <c r="A21" s="17" t="str">
        <f>IF(ISBLANK(MAIN!B$3),"",MAIN!B$3)</f>
        <v/>
      </c>
      <c r="B21" s="17" t="str">
        <f>IF(ISBLANK(MAIN!B$4),"",MAIN!B$4)</f>
        <v xml:space="preserve"> </v>
      </c>
      <c r="C21" s="17" t="str">
        <f>IF(ISBLANK(MAIN!B$5),"",MAIN!B$5)</f>
        <v/>
      </c>
      <c r="D21" s="17" t="str">
        <f>IF(ISBLANK(MAIN!B$6),"",MAIN!B$6)</f>
        <v/>
      </c>
      <c r="E21" s="17" t="str">
        <f>IF(ISBLANK(MAIN!B$7),"",MAIN!B$7)</f>
        <v/>
      </c>
      <c r="F21" s="17" t="str">
        <f>IF(ISBLANK('Pre-MIPPA'!$B$38),"",'Pre-MIPPA'!$B$38)</f>
        <v/>
      </c>
      <c r="G21" s="17" t="str">
        <f>G20</f>
        <v>Plan D (1990)</v>
      </c>
      <c r="H21" s="17" t="s">
        <v>49</v>
      </c>
      <c r="I21" s="48" t="str">
        <f>IF(ISBLANK(MAIN!B$10),"",MAIN!B$10)</f>
        <v/>
      </c>
      <c r="J21" s="17">
        <f>IF(ISBLANK('Pre-MIPPA'!A41),"",'Pre-MIPPA'!A41)</f>
        <v>-4</v>
      </c>
      <c r="K21" s="83" t="str">
        <f>IF(ISBLANK('Pre-MIPPA'!B41),"",'Pre-MIPPA'!B41)</f>
        <v/>
      </c>
      <c r="L21" s="84" t="str">
        <f>IF(ISBLANK('Pre-MIPPA'!C41),"",'Pre-MIPPA'!C41)</f>
        <v/>
      </c>
      <c r="M21" s="84" t="str">
        <f>IF(ISBLANK('Pre-MIPPA'!D41),"",'Pre-MIPPA'!D41)</f>
        <v/>
      </c>
      <c r="N21" s="84" t="str">
        <f>IF(ISBLANK('Pre-MIPPA'!E41),"",'Pre-MIPPA'!E41)</f>
        <v/>
      </c>
      <c r="O21" s="84" t="str">
        <f>IF(ISBLANK('Pre-MIPPA'!F41),"",'Pre-MIPPA'!F41)</f>
        <v/>
      </c>
      <c r="P21" s="84" t="str">
        <f>IF(ISBLANK('Pre-MIPPA'!G41),"",'Pre-MIPPA'!G41)</f>
        <v/>
      </c>
      <c r="Q21" s="84" t="str">
        <f>IF(ISBLANK('Pre-MIPPA'!H41),"",'Pre-MIPPA'!H41)</f>
        <v/>
      </c>
      <c r="R21" s="84" t="str">
        <f>IF(ISBLANK('Pre-MIPPA'!I41),"",'Pre-MIPPA'!I41)</f>
        <v/>
      </c>
      <c r="S21" s="47" t="str">
        <f>IF(ISBLANK('Pre-MIPPA'!J41),"",'Pre-MIPPA'!J41)</f>
        <v/>
      </c>
      <c r="T21" s="47" t="str">
        <f>IF(ISBLANK('Pre-MIPPA'!K41),"",'Pre-MIPPA'!K41)</f>
        <v/>
      </c>
    </row>
    <row r="22" spans="1:20" x14ac:dyDescent="0.25">
      <c r="A22" s="17" t="str">
        <f>IF(ISBLANK(MAIN!B$3),"",MAIN!B$3)</f>
        <v/>
      </c>
      <c r="B22" s="17" t="str">
        <f>IF(ISBLANK(MAIN!B$4),"",MAIN!B$4)</f>
        <v xml:space="preserve"> </v>
      </c>
      <c r="C22" s="17" t="str">
        <f>IF(ISBLANK(MAIN!B$5),"",MAIN!B$5)</f>
        <v/>
      </c>
      <c r="D22" s="17" t="str">
        <f>IF(ISBLANK(MAIN!B$6),"",MAIN!B$6)</f>
        <v/>
      </c>
      <c r="E22" s="17" t="str">
        <f>IF(ISBLANK(MAIN!B$7),"",MAIN!B$7)</f>
        <v/>
      </c>
      <c r="F22" s="17" t="str">
        <f>IF(ISBLANK('Pre-MIPPA'!$B$38),"",'Pre-MIPPA'!$B$38)</f>
        <v/>
      </c>
      <c r="G22" s="17" t="str">
        <f t="shared" ref="G22:G25" si="3">G21</f>
        <v>Plan D (1990)</v>
      </c>
      <c r="H22" s="17" t="s">
        <v>49</v>
      </c>
      <c r="I22" s="48" t="str">
        <f>IF(ISBLANK(MAIN!B$10),"",MAIN!B$10)</f>
        <v/>
      </c>
      <c r="J22" s="17">
        <f>IF(ISBLANK('Pre-MIPPA'!A42),"",'Pre-MIPPA'!A42)</f>
        <v>-3</v>
      </c>
      <c r="K22" s="83" t="str">
        <f>IF(ISBLANK('Pre-MIPPA'!B42),"",'Pre-MIPPA'!B42)</f>
        <v/>
      </c>
      <c r="L22" s="84" t="str">
        <f>IF(ISBLANK('Pre-MIPPA'!C42),"",'Pre-MIPPA'!C42)</f>
        <v/>
      </c>
      <c r="M22" s="84" t="str">
        <f>IF(ISBLANK('Pre-MIPPA'!D42),"",'Pre-MIPPA'!D42)</f>
        <v/>
      </c>
      <c r="N22" s="84" t="str">
        <f>IF(ISBLANK('Pre-MIPPA'!E42),"",'Pre-MIPPA'!E42)</f>
        <v/>
      </c>
      <c r="O22" s="84" t="str">
        <f>IF(ISBLANK('Pre-MIPPA'!F42),"",'Pre-MIPPA'!F42)</f>
        <v/>
      </c>
      <c r="P22" s="84" t="str">
        <f>IF(ISBLANK('Pre-MIPPA'!G42),"",'Pre-MIPPA'!G42)</f>
        <v/>
      </c>
      <c r="Q22" s="84" t="str">
        <f>IF(ISBLANK('Pre-MIPPA'!H42),"",'Pre-MIPPA'!H42)</f>
        <v/>
      </c>
      <c r="R22" s="84" t="str">
        <f>IF(ISBLANK('Pre-MIPPA'!I42),"",'Pre-MIPPA'!I42)</f>
        <v/>
      </c>
      <c r="S22" s="47" t="str">
        <f>IF(ISBLANK('Pre-MIPPA'!J42),"",'Pre-MIPPA'!J42)</f>
        <v/>
      </c>
      <c r="T22" s="47" t="str">
        <f>IF(ISBLANK('Pre-MIPPA'!K42),"",'Pre-MIPPA'!K42)</f>
        <v/>
      </c>
    </row>
    <row r="23" spans="1:20" x14ac:dyDescent="0.25">
      <c r="A23" s="17" t="str">
        <f>IF(ISBLANK(MAIN!B$3),"",MAIN!B$3)</f>
        <v/>
      </c>
      <c r="B23" s="17" t="str">
        <f>IF(ISBLANK(MAIN!B$4),"",MAIN!B$4)</f>
        <v xml:space="preserve"> </v>
      </c>
      <c r="C23" s="17" t="str">
        <f>IF(ISBLANK(MAIN!B$5),"",MAIN!B$5)</f>
        <v/>
      </c>
      <c r="D23" s="17" t="str">
        <f>IF(ISBLANK(MAIN!B$6),"",MAIN!B$6)</f>
        <v/>
      </c>
      <c r="E23" s="17" t="str">
        <f>IF(ISBLANK(MAIN!B$7),"",MAIN!B$7)</f>
        <v/>
      </c>
      <c r="F23" s="17" t="str">
        <f>IF(ISBLANK('Pre-MIPPA'!$B$38),"",'Pre-MIPPA'!$B$38)</f>
        <v/>
      </c>
      <c r="G23" s="17" t="str">
        <f t="shared" si="3"/>
        <v>Plan D (1990)</v>
      </c>
      <c r="H23" s="17" t="s">
        <v>49</v>
      </c>
      <c r="I23" s="48" t="str">
        <f>IF(ISBLANK(MAIN!B$10),"",MAIN!B$10)</f>
        <v/>
      </c>
      <c r="J23" s="17">
        <f>IF(ISBLANK('Pre-MIPPA'!A43),"",'Pre-MIPPA'!A43)</f>
        <v>-2</v>
      </c>
      <c r="K23" s="83" t="str">
        <f>IF(ISBLANK('Pre-MIPPA'!B43),"",'Pre-MIPPA'!B43)</f>
        <v/>
      </c>
      <c r="L23" s="84" t="str">
        <f>IF(ISBLANK('Pre-MIPPA'!C43),"",'Pre-MIPPA'!C43)</f>
        <v/>
      </c>
      <c r="M23" s="84" t="str">
        <f>IF(ISBLANK('Pre-MIPPA'!D43),"",'Pre-MIPPA'!D43)</f>
        <v/>
      </c>
      <c r="N23" s="84" t="str">
        <f>IF(ISBLANK('Pre-MIPPA'!E43),"",'Pre-MIPPA'!E43)</f>
        <v/>
      </c>
      <c r="O23" s="84" t="str">
        <f>IF(ISBLANK('Pre-MIPPA'!F43),"",'Pre-MIPPA'!F43)</f>
        <v/>
      </c>
      <c r="P23" s="84" t="str">
        <f>IF(ISBLANK('Pre-MIPPA'!G43),"",'Pre-MIPPA'!G43)</f>
        <v/>
      </c>
      <c r="Q23" s="84" t="str">
        <f>IF(ISBLANK('Pre-MIPPA'!H43),"",'Pre-MIPPA'!H43)</f>
        <v/>
      </c>
      <c r="R23" s="84" t="str">
        <f>IF(ISBLANK('Pre-MIPPA'!I43),"",'Pre-MIPPA'!I43)</f>
        <v/>
      </c>
      <c r="S23" s="47" t="str">
        <f>IF(ISBLANK('Pre-MIPPA'!J43),"",'Pre-MIPPA'!J43)</f>
        <v/>
      </c>
      <c r="T23" s="47" t="str">
        <f>IF(ISBLANK('Pre-MIPPA'!K43),"",'Pre-MIPPA'!K43)</f>
        <v/>
      </c>
    </row>
    <row r="24" spans="1:20" x14ac:dyDescent="0.25">
      <c r="A24" s="17" t="str">
        <f>IF(ISBLANK(MAIN!B$3),"",MAIN!B$3)</f>
        <v/>
      </c>
      <c r="B24" s="17" t="str">
        <f>IF(ISBLANK(MAIN!B$4),"",MAIN!B$4)</f>
        <v xml:space="preserve"> </v>
      </c>
      <c r="C24" s="17" t="str">
        <f>IF(ISBLANK(MAIN!B$5),"",MAIN!B$5)</f>
        <v/>
      </c>
      <c r="D24" s="17" t="str">
        <f>IF(ISBLANK(MAIN!B$6),"",MAIN!B$6)</f>
        <v/>
      </c>
      <c r="E24" s="17" t="str">
        <f>IF(ISBLANK(MAIN!B$7),"",MAIN!B$7)</f>
        <v/>
      </c>
      <c r="F24" s="17" t="str">
        <f>IF(ISBLANK('Pre-MIPPA'!$B$38),"",'Pre-MIPPA'!$B$38)</f>
        <v/>
      </c>
      <c r="G24" s="17" t="str">
        <f t="shared" si="3"/>
        <v>Plan D (1990)</v>
      </c>
      <c r="H24" s="17" t="s">
        <v>49</v>
      </c>
      <c r="I24" s="48" t="str">
        <f>IF(ISBLANK(MAIN!B$10),"",MAIN!B$10)</f>
        <v/>
      </c>
      <c r="J24" s="17">
        <f>IF(ISBLANK('Pre-MIPPA'!A44),"",'Pre-MIPPA'!A44)</f>
        <v>-1</v>
      </c>
      <c r="K24" s="83" t="str">
        <f>IF(ISBLANK('Pre-MIPPA'!B44),"",'Pre-MIPPA'!B44)</f>
        <v/>
      </c>
      <c r="L24" s="84" t="str">
        <f>IF(ISBLANK('Pre-MIPPA'!C44),"",'Pre-MIPPA'!C44)</f>
        <v/>
      </c>
      <c r="M24" s="84" t="str">
        <f>IF(ISBLANK('Pre-MIPPA'!D44),"",'Pre-MIPPA'!D44)</f>
        <v/>
      </c>
      <c r="N24" s="84" t="str">
        <f>IF(ISBLANK('Pre-MIPPA'!E44),"",'Pre-MIPPA'!E44)</f>
        <v/>
      </c>
      <c r="O24" s="84" t="str">
        <f>IF(ISBLANK('Pre-MIPPA'!F44),"",'Pre-MIPPA'!F44)</f>
        <v/>
      </c>
      <c r="P24" s="84" t="str">
        <f>IF(ISBLANK('Pre-MIPPA'!G44),"",'Pre-MIPPA'!G44)</f>
        <v/>
      </c>
      <c r="Q24" s="84" t="str">
        <f>IF(ISBLANK('Pre-MIPPA'!H44),"",'Pre-MIPPA'!H44)</f>
        <v/>
      </c>
      <c r="R24" s="84" t="str">
        <f>IF(ISBLANK('Pre-MIPPA'!I44),"",'Pre-MIPPA'!I44)</f>
        <v/>
      </c>
      <c r="S24" s="47" t="str">
        <f>IF(ISBLANK('Pre-MIPPA'!J44),"",'Pre-MIPPA'!J44)</f>
        <v/>
      </c>
      <c r="T24" s="47" t="str">
        <f>IF(ISBLANK('Pre-MIPPA'!K44),"",'Pre-MIPPA'!K44)</f>
        <v/>
      </c>
    </row>
    <row r="25" spans="1:20" x14ac:dyDescent="0.25">
      <c r="A25" s="17" t="str">
        <f>IF(ISBLANK(MAIN!B$3),"",MAIN!B$3)</f>
        <v/>
      </c>
      <c r="B25" s="17" t="str">
        <f>IF(ISBLANK(MAIN!B$4),"",MAIN!B$4)</f>
        <v xml:space="preserve"> </v>
      </c>
      <c r="C25" s="17" t="str">
        <f>IF(ISBLANK(MAIN!B$5),"",MAIN!B$5)</f>
        <v/>
      </c>
      <c r="D25" s="17" t="str">
        <f>IF(ISBLANK(MAIN!B$6),"",MAIN!B$6)</f>
        <v/>
      </c>
      <c r="E25" s="17" t="str">
        <f>IF(ISBLANK(MAIN!B$7),"",MAIN!B$7)</f>
        <v/>
      </c>
      <c r="F25" s="17" t="str">
        <f>IF(ISBLANK('Pre-MIPPA'!$B$38),"",'Pre-MIPPA'!$B$38)</f>
        <v/>
      </c>
      <c r="G25" s="17" t="str">
        <f t="shared" si="3"/>
        <v>Plan D (1990)</v>
      </c>
      <c r="H25" s="17" t="s">
        <v>49</v>
      </c>
      <c r="I25" s="48" t="str">
        <f>IF(ISBLANK(MAIN!B$10),"",MAIN!B$10)</f>
        <v/>
      </c>
      <c r="J25" s="17">
        <f>IF(ISBLANK('Pre-MIPPA'!A45),"",'Pre-MIPPA'!A45)</f>
        <v>0</v>
      </c>
      <c r="K25" s="83" t="str">
        <f>IF(ISBLANK('Pre-MIPPA'!B45),"",'Pre-MIPPA'!B45)</f>
        <v/>
      </c>
      <c r="L25" s="84" t="str">
        <f>IF(ISBLANK('Pre-MIPPA'!C45),"",'Pre-MIPPA'!C45)</f>
        <v/>
      </c>
      <c r="M25" s="84" t="str">
        <f>IF(ISBLANK('Pre-MIPPA'!D45),"",'Pre-MIPPA'!D45)</f>
        <v/>
      </c>
      <c r="N25" s="84" t="str">
        <f>IF(ISBLANK('Pre-MIPPA'!E45),"",'Pre-MIPPA'!E45)</f>
        <v/>
      </c>
      <c r="O25" s="84" t="str">
        <f>IF(ISBLANK('Pre-MIPPA'!F45),"",'Pre-MIPPA'!F45)</f>
        <v/>
      </c>
      <c r="P25" s="84" t="str">
        <f>IF(ISBLANK('Pre-MIPPA'!G45),"",'Pre-MIPPA'!G45)</f>
        <v/>
      </c>
      <c r="Q25" s="84" t="str">
        <f>IF(ISBLANK('Pre-MIPPA'!H45),"",'Pre-MIPPA'!H45)</f>
        <v/>
      </c>
      <c r="R25" s="84" t="str">
        <f>IF(ISBLANK('Pre-MIPPA'!I45),"",'Pre-MIPPA'!I45)</f>
        <v/>
      </c>
      <c r="S25" s="47" t="str">
        <f>IF(ISBLANK('Pre-MIPPA'!J45),"",'Pre-MIPPA'!J45)</f>
        <v/>
      </c>
      <c r="T25" s="47" t="str">
        <f>IF(ISBLANK('Pre-MIPPA'!K45),"",'Pre-MIPPA'!K45)</f>
        <v/>
      </c>
    </row>
    <row r="26" spans="1:20" ht="13" x14ac:dyDescent="0.3">
      <c r="A26" s="17" t="str">
        <f>IF(ISBLANK(MAIN!B$3),"",MAIN!B$3)</f>
        <v/>
      </c>
      <c r="B26" s="17" t="str">
        <f>IF(ISBLANK(MAIN!B$4),"",MAIN!B$4)</f>
        <v xml:space="preserve"> </v>
      </c>
      <c r="C26" s="17" t="str">
        <f>IF(ISBLANK(MAIN!B$5),"",MAIN!B$5)</f>
        <v/>
      </c>
      <c r="D26" s="17" t="str">
        <f>IF(ISBLANK(MAIN!B$6),"",MAIN!B$6)</f>
        <v/>
      </c>
      <c r="E26" s="17" t="str">
        <f>IF(ISBLANK(MAIN!B$7),"",MAIN!B$7)</f>
        <v/>
      </c>
      <c r="F26" s="17" t="str">
        <f>IF(ISBLANK('Pre-MIPPA'!$B$49),"",'Pre-MIPPA'!$B$49)</f>
        <v/>
      </c>
      <c r="G26" s="56" t="s">
        <v>3</v>
      </c>
      <c r="H26" s="17" t="s">
        <v>49</v>
      </c>
      <c r="I26" s="48" t="str">
        <f>IF(ISBLANK(MAIN!B$10),"",MAIN!B$10)</f>
        <v/>
      </c>
      <c r="J26" s="17" t="str">
        <f>IF(ISBLANK('Pre-MIPPA'!A51),"",'Pre-MIPPA'!A51)</f>
        <v>Pre--4</v>
      </c>
      <c r="K26" s="83" t="str">
        <f>IF(ISBLANK('Pre-MIPPA'!B51),"",'Pre-MIPPA'!B51)</f>
        <v/>
      </c>
      <c r="L26" s="84" t="str">
        <f>IF(ISBLANK('Pre-MIPPA'!C51),"",'Pre-MIPPA'!C51)</f>
        <v/>
      </c>
      <c r="M26" s="84" t="str">
        <f>IF(ISBLANK('Pre-MIPPA'!D51),"",'Pre-MIPPA'!D51)</f>
        <v/>
      </c>
      <c r="N26" s="84" t="str">
        <f>IF(ISBLANK('Pre-MIPPA'!E51),"",'Pre-MIPPA'!E51)</f>
        <v/>
      </c>
      <c r="O26" s="84" t="str">
        <f>IF(ISBLANK('Pre-MIPPA'!F51),"",'Pre-MIPPA'!F51)</f>
        <v/>
      </c>
      <c r="P26" s="84" t="str">
        <f>IF(ISBLANK('Pre-MIPPA'!G51),"",'Pre-MIPPA'!G51)</f>
        <v/>
      </c>
      <c r="Q26" s="84" t="str">
        <f>IF(ISBLANK('Pre-MIPPA'!H51),"",'Pre-MIPPA'!H51)</f>
        <v/>
      </c>
      <c r="R26" s="84" t="str">
        <f>IF(ISBLANK('Pre-MIPPA'!I51),"",'Pre-MIPPA'!I51)</f>
        <v/>
      </c>
      <c r="S26" s="47" t="str">
        <f>IF(ISBLANK('Pre-MIPPA'!J51),"",'Pre-MIPPA'!J51)</f>
        <v/>
      </c>
      <c r="T26" s="47" t="str">
        <f>IF(ISBLANK('Pre-MIPPA'!K51),"",'Pre-MIPPA'!K51)</f>
        <v/>
      </c>
    </row>
    <row r="27" spans="1:20" x14ac:dyDescent="0.25">
      <c r="A27" s="17" t="str">
        <f>IF(ISBLANK(MAIN!B$3),"",MAIN!B$3)</f>
        <v/>
      </c>
      <c r="B27" s="17" t="str">
        <f>IF(ISBLANK(MAIN!B$4),"",MAIN!B$4)</f>
        <v xml:space="preserve"> </v>
      </c>
      <c r="C27" s="17" t="str">
        <f>IF(ISBLANK(MAIN!B$5),"",MAIN!B$5)</f>
        <v/>
      </c>
      <c r="D27" s="17" t="str">
        <f>IF(ISBLANK(MAIN!B$6),"",MAIN!B$6)</f>
        <v/>
      </c>
      <c r="E27" s="17" t="str">
        <f>IF(ISBLANK(MAIN!B$7),"",MAIN!B$7)</f>
        <v/>
      </c>
      <c r="F27" s="17" t="str">
        <f>IF(ISBLANK('Pre-MIPPA'!$B$49),"",'Pre-MIPPA'!$B$49)</f>
        <v/>
      </c>
      <c r="G27" s="17" t="str">
        <f>G26</f>
        <v>Plan E</v>
      </c>
      <c r="H27" s="17" t="s">
        <v>49</v>
      </c>
      <c r="I27" s="48" t="str">
        <f>IF(ISBLANK(MAIN!B$10),"",MAIN!B$10)</f>
        <v/>
      </c>
      <c r="J27" s="17">
        <f>IF(ISBLANK('Pre-MIPPA'!A52),"",'Pre-MIPPA'!A52)</f>
        <v>-4</v>
      </c>
      <c r="K27" s="83" t="str">
        <f>IF(ISBLANK('Pre-MIPPA'!B52),"",'Pre-MIPPA'!B52)</f>
        <v/>
      </c>
      <c r="L27" s="84" t="str">
        <f>IF(ISBLANK('Pre-MIPPA'!C52),"",'Pre-MIPPA'!C52)</f>
        <v/>
      </c>
      <c r="M27" s="84" t="str">
        <f>IF(ISBLANK('Pre-MIPPA'!D52),"",'Pre-MIPPA'!D52)</f>
        <v/>
      </c>
      <c r="N27" s="84" t="str">
        <f>IF(ISBLANK('Pre-MIPPA'!E52),"",'Pre-MIPPA'!E52)</f>
        <v/>
      </c>
      <c r="O27" s="84" t="str">
        <f>IF(ISBLANK('Pre-MIPPA'!F52),"",'Pre-MIPPA'!F52)</f>
        <v/>
      </c>
      <c r="P27" s="84" t="str">
        <f>IF(ISBLANK('Pre-MIPPA'!G52),"",'Pre-MIPPA'!G52)</f>
        <v/>
      </c>
      <c r="Q27" s="84" t="str">
        <f>IF(ISBLANK('Pre-MIPPA'!H52),"",'Pre-MIPPA'!H52)</f>
        <v/>
      </c>
      <c r="R27" s="84" t="str">
        <f>IF(ISBLANK('Pre-MIPPA'!I52),"",'Pre-MIPPA'!I52)</f>
        <v/>
      </c>
      <c r="S27" s="47" t="str">
        <f>IF(ISBLANK('Pre-MIPPA'!J52),"",'Pre-MIPPA'!J52)</f>
        <v/>
      </c>
      <c r="T27" s="47" t="str">
        <f>IF(ISBLANK('Pre-MIPPA'!K52),"",'Pre-MIPPA'!K52)</f>
        <v/>
      </c>
    </row>
    <row r="28" spans="1:20" x14ac:dyDescent="0.25">
      <c r="A28" s="17" t="str">
        <f>IF(ISBLANK(MAIN!B$3),"",MAIN!B$3)</f>
        <v/>
      </c>
      <c r="B28" s="17" t="str">
        <f>IF(ISBLANK(MAIN!B$4),"",MAIN!B$4)</f>
        <v xml:space="preserve"> </v>
      </c>
      <c r="C28" s="17" t="str">
        <f>IF(ISBLANK(MAIN!B$5),"",MAIN!B$5)</f>
        <v/>
      </c>
      <c r="D28" s="17" t="str">
        <f>IF(ISBLANK(MAIN!B$6),"",MAIN!B$6)</f>
        <v/>
      </c>
      <c r="E28" s="17" t="str">
        <f>IF(ISBLANK(MAIN!B$7),"",MAIN!B$7)</f>
        <v/>
      </c>
      <c r="F28" s="17" t="str">
        <f>IF(ISBLANK('Pre-MIPPA'!$B$49),"",'Pre-MIPPA'!$B$49)</f>
        <v/>
      </c>
      <c r="G28" s="17" t="str">
        <f t="shared" ref="G28:G31" si="4">G27</f>
        <v>Plan E</v>
      </c>
      <c r="H28" s="17" t="s">
        <v>49</v>
      </c>
      <c r="I28" s="48" t="str">
        <f>IF(ISBLANK(MAIN!B$10),"",MAIN!B$10)</f>
        <v/>
      </c>
      <c r="J28" s="17">
        <f>IF(ISBLANK('Pre-MIPPA'!A53),"",'Pre-MIPPA'!A53)</f>
        <v>-3</v>
      </c>
      <c r="K28" s="83" t="str">
        <f>IF(ISBLANK('Pre-MIPPA'!B53),"",'Pre-MIPPA'!B53)</f>
        <v/>
      </c>
      <c r="L28" s="84" t="str">
        <f>IF(ISBLANK('Pre-MIPPA'!C53),"",'Pre-MIPPA'!C53)</f>
        <v/>
      </c>
      <c r="M28" s="84" t="str">
        <f>IF(ISBLANK('Pre-MIPPA'!D53),"",'Pre-MIPPA'!D53)</f>
        <v/>
      </c>
      <c r="N28" s="84" t="str">
        <f>IF(ISBLANK('Pre-MIPPA'!E53),"",'Pre-MIPPA'!E53)</f>
        <v/>
      </c>
      <c r="O28" s="84" t="str">
        <f>IF(ISBLANK('Pre-MIPPA'!F53),"",'Pre-MIPPA'!F53)</f>
        <v/>
      </c>
      <c r="P28" s="84" t="str">
        <f>IF(ISBLANK('Pre-MIPPA'!G53),"",'Pre-MIPPA'!G53)</f>
        <v/>
      </c>
      <c r="Q28" s="84" t="str">
        <f>IF(ISBLANK('Pre-MIPPA'!H53),"",'Pre-MIPPA'!H53)</f>
        <v/>
      </c>
      <c r="R28" s="84" t="str">
        <f>IF(ISBLANK('Pre-MIPPA'!I53),"",'Pre-MIPPA'!I53)</f>
        <v/>
      </c>
      <c r="S28" s="47" t="str">
        <f>IF(ISBLANK('Pre-MIPPA'!J53),"",'Pre-MIPPA'!J53)</f>
        <v/>
      </c>
      <c r="T28" s="47" t="str">
        <f>IF(ISBLANK('Pre-MIPPA'!K53),"",'Pre-MIPPA'!K53)</f>
        <v/>
      </c>
    </row>
    <row r="29" spans="1:20" x14ac:dyDescent="0.25">
      <c r="A29" s="17" t="str">
        <f>IF(ISBLANK(MAIN!B$3),"",MAIN!B$3)</f>
        <v/>
      </c>
      <c r="B29" s="17" t="str">
        <f>IF(ISBLANK(MAIN!B$4),"",MAIN!B$4)</f>
        <v xml:space="preserve"> </v>
      </c>
      <c r="C29" s="17" t="str">
        <f>IF(ISBLANK(MAIN!B$5),"",MAIN!B$5)</f>
        <v/>
      </c>
      <c r="D29" s="17" t="str">
        <f>IF(ISBLANK(MAIN!B$6),"",MAIN!B$6)</f>
        <v/>
      </c>
      <c r="E29" s="17" t="str">
        <f>IF(ISBLANK(MAIN!B$7),"",MAIN!B$7)</f>
        <v/>
      </c>
      <c r="F29" s="17" t="str">
        <f>IF(ISBLANK('Pre-MIPPA'!$B$49),"",'Pre-MIPPA'!$B$49)</f>
        <v/>
      </c>
      <c r="G29" s="17" t="str">
        <f t="shared" si="4"/>
        <v>Plan E</v>
      </c>
      <c r="H29" s="17" t="s">
        <v>49</v>
      </c>
      <c r="I29" s="48" t="str">
        <f>IF(ISBLANK(MAIN!B$10),"",MAIN!B$10)</f>
        <v/>
      </c>
      <c r="J29" s="17">
        <f>IF(ISBLANK('Pre-MIPPA'!A54),"",'Pre-MIPPA'!A54)</f>
        <v>-2</v>
      </c>
      <c r="K29" s="83" t="str">
        <f>IF(ISBLANK('Pre-MIPPA'!B54),"",'Pre-MIPPA'!B54)</f>
        <v/>
      </c>
      <c r="L29" s="84" t="str">
        <f>IF(ISBLANK('Pre-MIPPA'!C54),"",'Pre-MIPPA'!C54)</f>
        <v/>
      </c>
      <c r="M29" s="84" t="str">
        <f>IF(ISBLANK('Pre-MIPPA'!D54),"",'Pre-MIPPA'!D54)</f>
        <v/>
      </c>
      <c r="N29" s="84" t="str">
        <f>IF(ISBLANK('Pre-MIPPA'!E54),"",'Pre-MIPPA'!E54)</f>
        <v/>
      </c>
      <c r="O29" s="84" t="str">
        <f>IF(ISBLANK('Pre-MIPPA'!F54),"",'Pre-MIPPA'!F54)</f>
        <v/>
      </c>
      <c r="P29" s="84" t="str">
        <f>IF(ISBLANK('Pre-MIPPA'!G54),"",'Pre-MIPPA'!G54)</f>
        <v/>
      </c>
      <c r="Q29" s="84" t="str">
        <f>IF(ISBLANK('Pre-MIPPA'!H54),"",'Pre-MIPPA'!H54)</f>
        <v/>
      </c>
      <c r="R29" s="84" t="str">
        <f>IF(ISBLANK('Pre-MIPPA'!I54),"",'Pre-MIPPA'!I54)</f>
        <v/>
      </c>
      <c r="S29" s="47" t="str">
        <f>IF(ISBLANK('Pre-MIPPA'!J54),"",'Pre-MIPPA'!J54)</f>
        <v/>
      </c>
      <c r="T29" s="47" t="str">
        <f>IF(ISBLANK('Pre-MIPPA'!K54),"",'Pre-MIPPA'!K54)</f>
        <v/>
      </c>
    </row>
    <row r="30" spans="1:20" x14ac:dyDescent="0.25">
      <c r="A30" s="17" t="str">
        <f>IF(ISBLANK(MAIN!B$3),"",MAIN!B$3)</f>
        <v/>
      </c>
      <c r="B30" s="17" t="str">
        <f>IF(ISBLANK(MAIN!B$4),"",MAIN!B$4)</f>
        <v xml:space="preserve"> </v>
      </c>
      <c r="C30" s="17" t="str">
        <f>IF(ISBLANK(MAIN!B$5),"",MAIN!B$5)</f>
        <v/>
      </c>
      <c r="D30" s="17" t="str">
        <f>IF(ISBLANK(MAIN!B$6),"",MAIN!B$6)</f>
        <v/>
      </c>
      <c r="E30" s="17" t="str">
        <f>IF(ISBLANK(MAIN!B$7),"",MAIN!B$7)</f>
        <v/>
      </c>
      <c r="F30" s="17" t="str">
        <f>IF(ISBLANK('Pre-MIPPA'!$B$49),"",'Pre-MIPPA'!$B$49)</f>
        <v/>
      </c>
      <c r="G30" s="17" t="str">
        <f t="shared" si="4"/>
        <v>Plan E</v>
      </c>
      <c r="H30" s="17" t="s">
        <v>49</v>
      </c>
      <c r="I30" s="48" t="str">
        <f>IF(ISBLANK(MAIN!B$10),"",MAIN!B$10)</f>
        <v/>
      </c>
      <c r="J30" s="17">
        <f>IF(ISBLANK('Pre-MIPPA'!A55),"",'Pre-MIPPA'!A55)</f>
        <v>-1</v>
      </c>
      <c r="K30" s="83" t="str">
        <f>IF(ISBLANK('Pre-MIPPA'!B55),"",'Pre-MIPPA'!B55)</f>
        <v/>
      </c>
      <c r="L30" s="84" t="str">
        <f>IF(ISBLANK('Pre-MIPPA'!C55),"",'Pre-MIPPA'!C55)</f>
        <v/>
      </c>
      <c r="M30" s="84" t="str">
        <f>IF(ISBLANK('Pre-MIPPA'!D55),"",'Pre-MIPPA'!D55)</f>
        <v/>
      </c>
      <c r="N30" s="84" t="str">
        <f>IF(ISBLANK('Pre-MIPPA'!E55),"",'Pre-MIPPA'!E55)</f>
        <v/>
      </c>
      <c r="O30" s="84" t="str">
        <f>IF(ISBLANK('Pre-MIPPA'!F55),"",'Pre-MIPPA'!F55)</f>
        <v/>
      </c>
      <c r="P30" s="84" t="str">
        <f>IF(ISBLANK('Pre-MIPPA'!G55),"",'Pre-MIPPA'!G55)</f>
        <v/>
      </c>
      <c r="Q30" s="84" t="str">
        <f>IF(ISBLANK('Pre-MIPPA'!H55),"",'Pre-MIPPA'!H55)</f>
        <v/>
      </c>
      <c r="R30" s="84" t="str">
        <f>IF(ISBLANK('Pre-MIPPA'!I55),"",'Pre-MIPPA'!I55)</f>
        <v/>
      </c>
      <c r="S30" s="47" t="str">
        <f>IF(ISBLANK('Pre-MIPPA'!J55),"",'Pre-MIPPA'!J55)</f>
        <v/>
      </c>
      <c r="T30" s="47" t="str">
        <f>IF(ISBLANK('Pre-MIPPA'!K55),"",'Pre-MIPPA'!K55)</f>
        <v/>
      </c>
    </row>
    <row r="31" spans="1:20" x14ac:dyDescent="0.25">
      <c r="A31" s="17" t="str">
        <f>IF(ISBLANK(MAIN!B$3),"",MAIN!B$3)</f>
        <v/>
      </c>
      <c r="B31" s="17" t="str">
        <f>IF(ISBLANK(MAIN!B$4),"",MAIN!B$4)</f>
        <v xml:space="preserve"> </v>
      </c>
      <c r="C31" s="17" t="str">
        <f>IF(ISBLANK(MAIN!B$5),"",MAIN!B$5)</f>
        <v/>
      </c>
      <c r="D31" s="17" t="str">
        <f>IF(ISBLANK(MAIN!B$6),"",MAIN!B$6)</f>
        <v/>
      </c>
      <c r="E31" s="17" t="str">
        <f>IF(ISBLANK(MAIN!B$7),"",MAIN!B$7)</f>
        <v/>
      </c>
      <c r="F31" s="17" t="str">
        <f>IF(ISBLANK('Pre-MIPPA'!$B$49),"",'Pre-MIPPA'!$B$49)</f>
        <v/>
      </c>
      <c r="G31" s="17" t="str">
        <f t="shared" si="4"/>
        <v>Plan E</v>
      </c>
      <c r="H31" s="17" t="s">
        <v>49</v>
      </c>
      <c r="I31" s="48" t="str">
        <f>IF(ISBLANK(MAIN!B$10),"",MAIN!B$10)</f>
        <v/>
      </c>
      <c r="J31" s="17">
        <f>IF(ISBLANK('Pre-MIPPA'!A56),"",'Pre-MIPPA'!A56)</f>
        <v>0</v>
      </c>
      <c r="K31" s="83" t="str">
        <f>IF(ISBLANK('Pre-MIPPA'!B56),"",'Pre-MIPPA'!B56)</f>
        <v/>
      </c>
      <c r="L31" s="84" t="str">
        <f>IF(ISBLANK('Pre-MIPPA'!C56),"",'Pre-MIPPA'!C56)</f>
        <v/>
      </c>
      <c r="M31" s="84" t="str">
        <f>IF(ISBLANK('Pre-MIPPA'!D56),"",'Pre-MIPPA'!D56)</f>
        <v/>
      </c>
      <c r="N31" s="84" t="str">
        <f>IF(ISBLANK('Pre-MIPPA'!E56),"",'Pre-MIPPA'!E56)</f>
        <v/>
      </c>
      <c r="O31" s="84" t="str">
        <f>IF(ISBLANK('Pre-MIPPA'!F56),"",'Pre-MIPPA'!F56)</f>
        <v/>
      </c>
      <c r="P31" s="84" t="str">
        <f>IF(ISBLANK('Pre-MIPPA'!G56),"",'Pre-MIPPA'!G56)</f>
        <v/>
      </c>
      <c r="Q31" s="84" t="str">
        <f>IF(ISBLANK('Pre-MIPPA'!H56),"",'Pre-MIPPA'!H56)</f>
        <v/>
      </c>
      <c r="R31" s="84" t="str">
        <f>IF(ISBLANK('Pre-MIPPA'!I56),"",'Pre-MIPPA'!I56)</f>
        <v/>
      </c>
      <c r="S31" s="47" t="str">
        <f>IF(ISBLANK('Pre-MIPPA'!J56),"",'Pre-MIPPA'!J56)</f>
        <v/>
      </c>
      <c r="T31" s="47" t="str">
        <f>IF(ISBLANK('Pre-MIPPA'!K56),"",'Pre-MIPPA'!K56)</f>
        <v/>
      </c>
    </row>
    <row r="32" spans="1:20" ht="13" x14ac:dyDescent="0.3">
      <c r="A32" s="17" t="str">
        <f>IF(ISBLANK(MAIN!B$3),"",MAIN!B$3)</f>
        <v/>
      </c>
      <c r="B32" s="17" t="str">
        <f>IF(ISBLANK(MAIN!B$4),"",MAIN!B$4)</f>
        <v xml:space="preserve"> </v>
      </c>
      <c r="C32" s="17" t="str">
        <f>IF(ISBLANK(MAIN!B$5),"",MAIN!B$5)</f>
        <v/>
      </c>
      <c r="D32" s="17" t="str">
        <f>IF(ISBLANK(MAIN!B$6),"",MAIN!B$6)</f>
        <v/>
      </c>
      <c r="E32" s="17" t="str">
        <f>IF(ISBLANK(MAIN!B$7),"",MAIN!B$7)</f>
        <v/>
      </c>
      <c r="F32" s="17" t="str">
        <f>IF(ISBLANK('Pre-MIPPA'!$B$60),"",'Pre-MIPPA'!$B$60)</f>
        <v/>
      </c>
      <c r="G32" s="56" t="s">
        <v>14</v>
      </c>
      <c r="H32" s="17" t="s">
        <v>49</v>
      </c>
      <c r="I32" s="48" t="str">
        <f>IF(ISBLANK(MAIN!B$10),"",MAIN!B$10)</f>
        <v/>
      </c>
      <c r="J32" s="17" t="str">
        <f>IF(ISBLANK('Pre-MIPPA'!A62),"",'Pre-MIPPA'!A62)</f>
        <v>Pre--4</v>
      </c>
      <c r="K32" s="83" t="str">
        <f>IF(ISBLANK('Pre-MIPPA'!B62),"",'Pre-MIPPA'!B62)</f>
        <v/>
      </c>
      <c r="L32" s="84" t="str">
        <f>IF(ISBLANK('Pre-MIPPA'!C62),"",'Pre-MIPPA'!C62)</f>
        <v/>
      </c>
      <c r="M32" s="84" t="str">
        <f>IF(ISBLANK('Pre-MIPPA'!D62),"",'Pre-MIPPA'!D62)</f>
        <v/>
      </c>
      <c r="N32" s="84" t="str">
        <f>IF(ISBLANK('Pre-MIPPA'!E62),"",'Pre-MIPPA'!E62)</f>
        <v/>
      </c>
      <c r="O32" s="84" t="str">
        <f>IF(ISBLANK('Pre-MIPPA'!F62),"",'Pre-MIPPA'!F62)</f>
        <v/>
      </c>
      <c r="P32" s="84" t="str">
        <f>IF(ISBLANK('Pre-MIPPA'!G62),"",'Pre-MIPPA'!G62)</f>
        <v/>
      </c>
      <c r="Q32" s="84" t="str">
        <f>IF(ISBLANK('Pre-MIPPA'!H62),"",'Pre-MIPPA'!H62)</f>
        <v/>
      </c>
      <c r="R32" s="84" t="str">
        <f>IF(ISBLANK('Pre-MIPPA'!I62),"",'Pre-MIPPA'!I62)</f>
        <v/>
      </c>
      <c r="S32" s="47" t="str">
        <f>IF(ISBLANK('Pre-MIPPA'!J62),"",'Pre-MIPPA'!J62)</f>
        <v/>
      </c>
      <c r="T32" s="47" t="str">
        <f>IF(ISBLANK('Pre-MIPPA'!K62),"",'Pre-MIPPA'!K62)</f>
        <v/>
      </c>
    </row>
    <row r="33" spans="1:20" x14ac:dyDescent="0.25">
      <c r="A33" s="17" t="str">
        <f>IF(ISBLANK(MAIN!B$3),"",MAIN!B$3)</f>
        <v/>
      </c>
      <c r="B33" s="17" t="str">
        <f>IF(ISBLANK(MAIN!B$4),"",MAIN!B$4)</f>
        <v xml:space="preserve"> </v>
      </c>
      <c r="C33" s="17" t="str">
        <f>IF(ISBLANK(MAIN!B$5),"",MAIN!B$5)</f>
        <v/>
      </c>
      <c r="D33" s="17" t="str">
        <f>IF(ISBLANK(MAIN!B$6),"",MAIN!B$6)</f>
        <v/>
      </c>
      <c r="E33" s="17" t="str">
        <f>IF(ISBLANK(MAIN!B$7),"",MAIN!B$7)</f>
        <v/>
      </c>
      <c r="F33" s="17" t="str">
        <f>IF(ISBLANK('Pre-MIPPA'!$B$60),"",'Pre-MIPPA'!$B$60)</f>
        <v/>
      </c>
      <c r="G33" s="17" t="str">
        <f>G32</f>
        <v>Plan F (1990)</v>
      </c>
      <c r="H33" s="17" t="s">
        <v>49</v>
      </c>
      <c r="I33" s="48" t="str">
        <f>IF(ISBLANK(MAIN!B$10),"",MAIN!B$10)</f>
        <v/>
      </c>
      <c r="J33" s="17">
        <f>IF(ISBLANK('Pre-MIPPA'!A63),"",'Pre-MIPPA'!A63)</f>
        <v>-4</v>
      </c>
      <c r="K33" s="83" t="str">
        <f>IF(ISBLANK('Pre-MIPPA'!B63),"",'Pre-MIPPA'!B63)</f>
        <v/>
      </c>
      <c r="L33" s="84" t="str">
        <f>IF(ISBLANK('Pre-MIPPA'!C63),"",'Pre-MIPPA'!C63)</f>
        <v/>
      </c>
      <c r="M33" s="84" t="str">
        <f>IF(ISBLANK('Pre-MIPPA'!D63),"",'Pre-MIPPA'!D63)</f>
        <v/>
      </c>
      <c r="N33" s="84" t="str">
        <f>IF(ISBLANK('Pre-MIPPA'!E63),"",'Pre-MIPPA'!E63)</f>
        <v/>
      </c>
      <c r="O33" s="84" t="str">
        <f>IF(ISBLANK('Pre-MIPPA'!F63),"",'Pre-MIPPA'!F63)</f>
        <v/>
      </c>
      <c r="P33" s="84" t="str">
        <f>IF(ISBLANK('Pre-MIPPA'!G63),"",'Pre-MIPPA'!G63)</f>
        <v/>
      </c>
      <c r="Q33" s="84" t="str">
        <f>IF(ISBLANK('Pre-MIPPA'!H63),"",'Pre-MIPPA'!H63)</f>
        <v/>
      </c>
      <c r="R33" s="84" t="str">
        <f>IF(ISBLANK('Pre-MIPPA'!I63),"",'Pre-MIPPA'!I63)</f>
        <v/>
      </c>
      <c r="S33" s="47" t="str">
        <f>IF(ISBLANK('Pre-MIPPA'!J63),"",'Pre-MIPPA'!J63)</f>
        <v/>
      </c>
      <c r="T33" s="47" t="str">
        <f>IF(ISBLANK('Pre-MIPPA'!K63),"",'Pre-MIPPA'!K63)</f>
        <v/>
      </c>
    </row>
    <row r="34" spans="1:20" x14ac:dyDescent="0.25">
      <c r="A34" s="17" t="str">
        <f>IF(ISBLANK(MAIN!B$3),"",MAIN!B$3)</f>
        <v/>
      </c>
      <c r="B34" s="17" t="str">
        <f>IF(ISBLANK(MAIN!B$4),"",MAIN!B$4)</f>
        <v xml:space="preserve"> </v>
      </c>
      <c r="C34" s="17" t="str">
        <f>IF(ISBLANK(MAIN!B$5),"",MAIN!B$5)</f>
        <v/>
      </c>
      <c r="D34" s="17" t="str">
        <f>IF(ISBLANK(MAIN!B$6),"",MAIN!B$6)</f>
        <v/>
      </c>
      <c r="E34" s="17" t="str">
        <f>IF(ISBLANK(MAIN!B$7),"",MAIN!B$7)</f>
        <v/>
      </c>
      <c r="F34" s="17" t="str">
        <f>IF(ISBLANK('Pre-MIPPA'!$B$60),"",'Pre-MIPPA'!$B$60)</f>
        <v/>
      </c>
      <c r="G34" s="17" t="str">
        <f t="shared" ref="G34:G37" si="5">G33</f>
        <v>Plan F (1990)</v>
      </c>
      <c r="H34" s="17" t="s">
        <v>49</v>
      </c>
      <c r="I34" s="48" t="str">
        <f>IF(ISBLANK(MAIN!B$10),"",MAIN!B$10)</f>
        <v/>
      </c>
      <c r="J34" s="17">
        <f>IF(ISBLANK('Pre-MIPPA'!A64),"",'Pre-MIPPA'!A64)</f>
        <v>-3</v>
      </c>
      <c r="K34" s="83" t="str">
        <f>IF(ISBLANK('Pre-MIPPA'!B64),"",'Pre-MIPPA'!B64)</f>
        <v/>
      </c>
      <c r="L34" s="84" t="str">
        <f>IF(ISBLANK('Pre-MIPPA'!C64),"",'Pre-MIPPA'!C64)</f>
        <v/>
      </c>
      <c r="M34" s="84" t="str">
        <f>IF(ISBLANK('Pre-MIPPA'!D64),"",'Pre-MIPPA'!D64)</f>
        <v/>
      </c>
      <c r="N34" s="84" t="str">
        <f>IF(ISBLANK('Pre-MIPPA'!E64),"",'Pre-MIPPA'!E64)</f>
        <v/>
      </c>
      <c r="O34" s="84" t="str">
        <f>IF(ISBLANK('Pre-MIPPA'!F64),"",'Pre-MIPPA'!F64)</f>
        <v/>
      </c>
      <c r="P34" s="84" t="str">
        <f>IF(ISBLANK('Pre-MIPPA'!G64),"",'Pre-MIPPA'!G64)</f>
        <v/>
      </c>
      <c r="Q34" s="84" t="str">
        <f>IF(ISBLANK('Pre-MIPPA'!H64),"",'Pre-MIPPA'!H64)</f>
        <v/>
      </c>
      <c r="R34" s="84" t="str">
        <f>IF(ISBLANK('Pre-MIPPA'!I64),"",'Pre-MIPPA'!I64)</f>
        <v/>
      </c>
      <c r="S34" s="47" t="str">
        <f>IF(ISBLANK('Pre-MIPPA'!J64),"",'Pre-MIPPA'!J64)</f>
        <v/>
      </c>
      <c r="T34" s="47" t="str">
        <f>IF(ISBLANK('Pre-MIPPA'!K64),"",'Pre-MIPPA'!K64)</f>
        <v/>
      </c>
    </row>
    <row r="35" spans="1:20" x14ac:dyDescent="0.25">
      <c r="A35" s="17" t="str">
        <f>IF(ISBLANK(MAIN!B$3),"",MAIN!B$3)</f>
        <v/>
      </c>
      <c r="B35" s="17" t="str">
        <f>IF(ISBLANK(MAIN!B$4),"",MAIN!B$4)</f>
        <v xml:space="preserve"> </v>
      </c>
      <c r="C35" s="17" t="str">
        <f>IF(ISBLANK(MAIN!B$5),"",MAIN!B$5)</f>
        <v/>
      </c>
      <c r="D35" s="17" t="str">
        <f>IF(ISBLANK(MAIN!B$6),"",MAIN!B$6)</f>
        <v/>
      </c>
      <c r="E35" s="17" t="str">
        <f>IF(ISBLANK(MAIN!B$7),"",MAIN!B$7)</f>
        <v/>
      </c>
      <c r="F35" s="17" t="str">
        <f>IF(ISBLANK('Pre-MIPPA'!$B$60),"",'Pre-MIPPA'!$B$60)</f>
        <v/>
      </c>
      <c r="G35" s="17" t="str">
        <f t="shared" si="5"/>
        <v>Plan F (1990)</v>
      </c>
      <c r="H35" s="17" t="s">
        <v>49</v>
      </c>
      <c r="I35" s="48" t="str">
        <f>IF(ISBLANK(MAIN!B$10),"",MAIN!B$10)</f>
        <v/>
      </c>
      <c r="J35" s="17">
        <f>IF(ISBLANK('Pre-MIPPA'!A65),"",'Pre-MIPPA'!A65)</f>
        <v>-2</v>
      </c>
      <c r="K35" s="83" t="str">
        <f>IF(ISBLANK('Pre-MIPPA'!B65),"",'Pre-MIPPA'!B65)</f>
        <v/>
      </c>
      <c r="L35" s="84" t="str">
        <f>IF(ISBLANK('Pre-MIPPA'!C65),"",'Pre-MIPPA'!C65)</f>
        <v/>
      </c>
      <c r="M35" s="84" t="str">
        <f>IF(ISBLANK('Pre-MIPPA'!D65),"",'Pre-MIPPA'!D65)</f>
        <v/>
      </c>
      <c r="N35" s="84" t="str">
        <f>IF(ISBLANK('Pre-MIPPA'!E65),"",'Pre-MIPPA'!E65)</f>
        <v/>
      </c>
      <c r="O35" s="84" t="str">
        <f>IF(ISBLANK('Pre-MIPPA'!F65),"",'Pre-MIPPA'!F65)</f>
        <v/>
      </c>
      <c r="P35" s="84" t="str">
        <f>IF(ISBLANK('Pre-MIPPA'!G65),"",'Pre-MIPPA'!G65)</f>
        <v/>
      </c>
      <c r="Q35" s="84" t="str">
        <f>IF(ISBLANK('Pre-MIPPA'!H65),"",'Pre-MIPPA'!H65)</f>
        <v/>
      </c>
      <c r="R35" s="84" t="str">
        <f>IF(ISBLANK('Pre-MIPPA'!I65),"",'Pre-MIPPA'!I65)</f>
        <v/>
      </c>
      <c r="S35" s="47" t="str">
        <f>IF(ISBLANK('Pre-MIPPA'!J65),"",'Pre-MIPPA'!J65)</f>
        <v/>
      </c>
      <c r="T35" s="47" t="str">
        <f>IF(ISBLANK('Pre-MIPPA'!K65),"",'Pre-MIPPA'!K65)</f>
        <v/>
      </c>
    </row>
    <row r="36" spans="1:20" x14ac:dyDescent="0.25">
      <c r="A36" s="17" t="str">
        <f>IF(ISBLANK(MAIN!B$3),"",MAIN!B$3)</f>
        <v/>
      </c>
      <c r="B36" s="17" t="str">
        <f>IF(ISBLANK(MAIN!B$4),"",MAIN!B$4)</f>
        <v xml:space="preserve"> </v>
      </c>
      <c r="C36" s="17" t="str">
        <f>IF(ISBLANK(MAIN!B$5),"",MAIN!B$5)</f>
        <v/>
      </c>
      <c r="D36" s="17" t="str">
        <f>IF(ISBLANK(MAIN!B$6),"",MAIN!B$6)</f>
        <v/>
      </c>
      <c r="E36" s="17" t="str">
        <f>IF(ISBLANK(MAIN!B$7),"",MAIN!B$7)</f>
        <v/>
      </c>
      <c r="F36" s="17" t="str">
        <f>IF(ISBLANK('Pre-MIPPA'!$B$60),"",'Pre-MIPPA'!$B$60)</f>
        <v/>
      </c>
      <c r="G36" s="17" t="str">
        <f t="shared" si="5"/>
        <v>Plan F (1990)</v>
      </c>
      <c r="H36" s="17" t="s">
        <v>49</v>
      </c>
      <c r="I36" s="48" t="str">
        <f>IF(ISBLANK(MAIN!B$10),"",MAIN!B$10)</f>
        <v/>
      </c>
      <c r="J36" s="17">
        <f>IF(ISBLANK('Pre-MIPPA'!A66),"",'Pre-MIPPA'!A66)</f>
        <v>-1</v>
      </c>
      <c r="K36" s="83" t="str">
        <f>IF(ISBLANK('Pre-MIPPA'!B66),"",'Pre-MIPPA'!B66)</f>
        <v/>
      </c>
      <c r="L36" s="84" t="str">
        <f>IF(ISBLANK('Pre-MIPPA'!C66),"",'Pre-MIPPA'!C66)</f>
        <v/>
      </c>
      <c r="M36" s="84" t="str">
        <f>IF(ISBLANK('Pre-MIPPA'!D66),"",'Pre-MIPPA'!D66)</f>
        <v/>
      </c>
      <c r="N36" s="84" t="str">
        <f>IF(ISBLANK('Pre-MIPPA'!E66),"",'Pre-MIPPA'!E66)</f>
        <v/>
      </c>
      <c r="O36" s="84" t="str">
        <f>IF(ISBLANK('Pre-MIPPA'!F66),"",'Pre-MIPPA'!F66)</f>
        <v/>
      </c>
      <c r="P36" s="84" t="str">
        <f>IF(ISBLANK('Pre-MIPPA'!G66),"",'Pre-MIPPA'!G66)</f>
        <v/>
      </c>
      <c r="Q36" s="84" t="str">
        <f>IF(ISBLANK('Pre-MIPPA'!H66),"",'Pre-MIPPA'!H66)</f>
        <v/>
      </c>
      <c r="R36" s="84" t="str">
        <f>IF(ISBLANK('Pre-MIPPA'!I66),"",'Pre-MIPPA'!I66)</f>
        <v/>
      </c>
      <c r="S36" s="47" t="str">
        <f>IF(ISBLANK('Pre-MIPPA'!J66),"",'Pre-MIPPA'!J66)</f>
        <v/>
      </c>
      <c r="T36" s="47" t="str">
        <f>IF(ISBLANK('Pre-MIPPA'!K66),"",'Pre-MIPPA'!K66)</f>
        <v/>
      </c>
    </row>
    <row r="37" spans="1:20" x14ac:dyDescent="0.25">
      <c r="A37" s="17" t="str">
        <f>IF(ISBLANK(MAIN!B$3),"",MAIN!B$3)</f>
        <v/>
      </c>
      <c r="B37" s="17" t="str">
        <f>IF(ISBLANK(MAIN!B$4),"",MAIN!B$4)</f>
        <v xml:space="preserve"> </v>
      </c>
      <c r="C37" s="17" t="str">
        <f>IF(ISBLANK(MAIN!B$5),"",MAIN!B$5)</f>
        <v/>
      </c>
      <c r="D37" s="17" t="str">
        <f>IF(ISBLANK(MAIN!B$6),"",MAIN!B$6)</f>
        <v/>
      </c>
      <c r="E37" s="17" t="str">
        <f>IF(ISBLANK(MAIN!B$7),"",MAIN!B$7)</f>
        <v/>
      </c>
      <c r="F37" s="17" t="str">
        <f>IF(ISBLANK('Pre-MIPPA'!$B$60),"",'Pre-MIPPA'!$B$60)</f>
        <v/>
      </c>
      <c r="G37" s="17" t="str">
        <f t="shared" si="5"/>
        <v>Plan F (1990)</v>
      </c>
      <c r="H37" s="17" t="s">
        <v>49</v>
      </c>
      <c r="I37" s="48" t="str">
        <f>IF(ISBLANK(MAIN!B$10),"",MAIN!B$10)</f>
        <v/>
      </c>
      <c r="J37" s="17">
        <f>IF(ISBLANK('Pre-MIPPA'!A67),"",'Pre-MIPPA'!A67)</f>
        <v>0</v>
      </c>
      <c r="K37" s="83" t="str">
        <f>IF(ISBLANK('Pre-MIPPA'!B67),"",'Pre-MIPPA'!B67)</f>
        <v/>
      </c>
      <c r="L37" s="84" t="str">
        <f>IF(ISBLANK('Pre-MIPPA'!C67),"",'Pre-MIPPA'!C67)</f>
        <v/>
      </c>
      <c r="M37" s="84" t="str">
        <f>IF(ISBLANK('Pre-MIPPA'!D67),"",'Pre-MIPPA'!D67)</f>
        <v/>
      </c>
      <c r="N37" s="84" t="str">
        <f>IF(ISBLANK('Pre-MIPPA'!E67),"",'Pre-MIPPA'!E67)</f>
        <v/>
      </c>
      <c r="O37" s="84" t="str">
        <f>IF(ISBLANK('Pre-MIPPA'!F67),"",'Pre-MIPPA'!F67)</f>
        <v/>
      </c>
      <c r="P37" s="84" t="str">
        <f>IF(ISBLANK('Pre-MIPPA'!G67),"",'Pre-MIPPA'!G67)</f>
        <v/>
      </c>
      <c r="Q37" s="84" t="str">
        <f>IF(ISBLANK('Pre-MIPPA'!H67),"",'Pre-MIPPA'!H67)</f>
        <v/>
      </c>
      <c r="R37" s="84" t="str">
        <f>IF(ISBLANK('Pre-MIPPA'!I67),"",'Pre-MIPPA'!I67)</f>
        <v/>
      </c>
      <c r="S37" s="47" t="str">
        <f>IF(ISBLANK('Pre-MIPPA'!J67),"",'Pre-MIPPA'!J67)</f>
        <v/>
      </c>
      <c r="T37" s="47" t="str">
        <f>IF(ISBLANK('Pre-MIPPA'!K67),"",'Pre-MIPPA'!K67)</f>
        <v/>
      </c>
    </row>
    <row r="38" spans="1:20" ht="13" x14ac:dyDescent="0.3">
      <c r="A38" s="17" t="str">
        <f>IF(ISBLANK(MAIN!B$3),"",MAIN!B$3)</f>
        <v/>
      </c>
      <c r="B38" s="17" t="str">
        <f>IF(ISBLANK(MAIN!B$4),"",MAIN!B$4)</f>
        <v xml:space="preserve"> </v>
      </c>
      <c r="C38" s="17" t="str">
        <f>IF(ISBLANK(MAIN!B$5),"",MAIN!B$5)</f>
        <v/>
      </c>
      <c r="D38" s="17" t="str">
        <f>IF(ISBLANK(MAIN!B$6),"",MAIN!B$6)</f>
        <v/>
      </c>
      <c r="E38" s="17" t="str">
        <f>IF(ISBLANK(MAIN!B$7),"",MAIN!B$7)</f>
        <v/>
      </c>
      <c r="F38" s="17" t="str">
        <f>IF(ISBLANK('Pre-MIPPA'!$B$71),"",'Pre-MIPPA'!$B$71)</f>
        <v/>
      </c>
      <c r="G38" s="56" t="s">
        <v>15</v>
      </c>
      <c r="H38" s="17" t="s">
        <v>49</v>
      </c>
      <c r="I38" s="48" t="str">
        <f>IF(ISBLANK(MAIN!B$10),"",MAIN!B$10)</f>
        <v/>
      </c>
      <c r="J38" s="17" t="str">
        <f>IF(ISBLANK('Pre-MIPPA'!A73),"",'Pre-MIPPA'!A73)</f>
        <v>Pre--4</v>
      </c>
      <c r="K38" s="83" t="str">
        <f>IF(ISBLANK('Pre-MIPPA'!B73),"",'Pre-MIPPA'!B73)</f>
        <v/>
      </c>
      <c r="L38" s="84" t="str">
        <f>IF(ISBLANK('Pre-MIPPA'!C73),"",'Pre-MIPPA'!C73)</f>
        <v/>
      </c>
      <c r="M38" s="84" t="str">
        <f>IF(ISBLANK('Pre-MIPPA'!D73),"",'Pre-MIPPA'!D73)</f>
        <v/>
      </c>
      <c r="N38" s="84" t="str">
        <f>IF(ISBLANK('Pre-MIPPA'!E73),"",'Pre-MIPPA'!E73)</f>
        <v/>
      </c>
      <c r="O38" s="84" t="str">
        <f>IF(ISBLANK('Pre-MIPPA'!F73),"",'Pre-MIPPA'!F73)</f>
        <v/>
      </c>
      <c r="P38" s="84" t="str">
        <f>IF(ISBLANK('Pre-MIPPA'!G73),"",'Pre-MIPPA'!G73)</f>
        <v/>
      </c>
      <c r="Q38" s="84" t="str">
        <f>IF(ISBLANK('Pre-MIPPA'!H73),"",'Pre-MIPPA'!H73)</f>
        <v/>
      </c>
      <c r="R38" s="84" t="str">
        <f>IF(ISBLANK('Pre-MIPPA'!I73),"",'Pre-MIPPA'!I73)</f>
        <v/>
      </c>
      <c r="S38" s="47" t="str">
        <f>IF(ISBLANK('Pre-MIPPA'!J73),"",'Pre-MIPPA'!J73)</f>
        <v/>
      </c>
      <c r="T38" s="47" t="str">
        <f>IF(ISBLANK('Pre-MIPPA'!K73),"",'Pre-MIPPA'!K73)</f>
        <v/>
      </c>
    </row>
    <row r="39" spans="1:20" x14ac:dyDescent="0.25">
      <c r="A39" s="17" t="str">
        <f>IF(ISBLANK(MAIN!B$3),"",MAIN!B$3)</f>
        <v/>
      </c>
      <c r="B39" s="17" t="str">
        <f>IF(ISBLANK(MAIN!B$4),"",MAIN!B$4)</f>
        <v xml:space="preserve"> </v>
      </c>
      <c r="C39" s="17" t="str">
        <f>IF(ISBLANK(MAIN!B$5),"",MAIN!B$5)</f>
        <v/>
      </c>
      <c r="D39" s="17" t="str">
        <f>IF(ISBLANK(MAIN!B$6),"",MAIN!B$6)</f>
        <v/>
      </c>
      <c r="E39" s="17" t="str">
        <f>IF(ISBLANK(MAIN!B$7),"",MAIN!B$7)</f>
        <v/>
      </c>
      <c r="F39" s="17" t="str">
        <f>IF(ISBLANK('Pre-MIPPA'!$B$71),"",'Pre-MIPPA'!$B$71)</f>
        <v/>
      </c>
      <c r="G39" s="17" t="str">
        <f>G38</f>
        <v>Plan F+ (1990)</v>
      </c>
      <c r="H39" s="17" t="s">
        <v>49</v>
      </c>
      <c r="I39" s="48" t="str">
        <f>IF(ISBLANK(MAIN!B$10),"",MAIN!B$10)</f>
        <v/>
      </c>
      <c r="J39" s="17">
        <f>IF(ISBLANK('Pre-MIPPA'!A74),"",'Pre-MIPPA'!A74)</f>
        <v>-4</v>
      </c>
      <c r="K39" s="83" t="str">
        <f>IF(ISBLANK('Pre-MIPPA'!B74),"",'Pre-MIPPA'!B74)</f>
        <v/>
      </c>
      <c r="L39" s="84" t="str">
        <f>IF(ISBLANK('Pre-MIPPA'!C74),"",'Pre-MIPPA'!C74)</f>
        <v/>
      </c>
      <c r="M39" s="84" t="str">
        <f>IF(ISBLANK('Pre-MIPPA'!D74),"",'Pre-MIPPA'!D74)</f>
        <v/>
      </c>
      <c r="N39" s="84" t="str">
        <f>IF(ISBLANK('Pre-MIPPA'!E74),"",'Pre-MIPPA'!E74)</f>
        <v/>
      </c>
      <c r="O39" s="84" t="str">
        <f>IF(ISBLANK('Pre-MIPPA'!F74),"",'Pre-MIPPA'!F74)</f>
        <v/>
      </c>
      <c r="P39" s="84" t="str">
        <f>IF(ISBLANK('Pre-MIPPA'!G74),"",'Pre-MIPPA'!G74)</f>
        <v/>
      </c>
      <c r="Q39" s="84" t="str">
        <f>IF(ISBLANK('Pre-MIPPA'!H74),"",'Pre-MIPPA'!H74)</f>
        <v/>
      </c>
      <c r="R39" s="84" t="str">
        <f>IF(ISBLANK('Pre-MIPPA'!I74),"",'Pre-MIPPA'!I74)</f>
        <v/>
      </c>
      <c r="S39" s="47" t="str">
        <f>IF(ISBLANK('Pre-MIPPA'!J74),"",'Pre-MIPPA'!J74)</f>
        <v/>
      </c>
      <c r="T39" s="47" t="str">
        <f>IF(ISBLANK('Pre-MIPPA'!K74),"",'Pre-MIPPA'!K74)</f>
        <v/>
      </c>
    </row>
    <row r="40" spans="1:20" x14ac:dyDescent="0.25">
      <c r="A40" s="17" t="str">
        <f>IF(ISBLANK(MAIN!B$3),"",MAIN!B$3)</f>
        <v/>
      </c>
      <c r="B40" s="17" t="str">
        <f>IF(ISBLANK(MAIN!B$4),"",MAIN!B$4)</f>
        <v xml:space="preserve"> </v>
      </c>
      <c r="C40" s="17" t="str">
        <f>IF(ISBLANK(MAIN!B$5),"",MAIN!B$5)</f>
        <v/>
      </c>
      <c r="D40" s="17" t="str">
        <f>IF(ISBLANK(MAIN!B$6),"",MAIN!B$6)</f>
        <v/>
      </c>
      <c r="E40" s="17" t="str">
        <f>IF(ISBLANK(MAIN!B$7),"",MAIN!B$7)</f>
        <v/>
      </c>
      <c r="F40" s="17" t="str">
        <f>IF(ISBLANK('Pre-MIPPA'!$B$71),"",'Pre-MIPPA'!$B$71)</f>
        <v/>
      </c>
      <c r="G40" s="17" t="str">
        <f t="shared" ref="G40:G43" si="6">G39</f>
        <v>Plan F+ (1990)</v>
      </c>
      <c r="H40" s="17" t="s">
        <v>49</v>
      </c>
      <c r="I40" s="48" t="str">
        <f>IF(ISBLANK(MAIN!B$10),"",MAIN!B$10)</f>
        <v/>
      </c>
      <c r="J40" s="17">
        <f>IF(ISBLANK('Pre-MIPPA'!A75),"",'Pre-MIPPA'!A75)</f>
        <v>-3</v>
      </c>
      <c r="K40" s="83" t="str">
        <f>IF(ISBLANK('Pre-MIPPA'!B75),"",'Pre-MIPPA'!B75)</f>
        <v/>
      </c>
      <c r="L40" s="84" t="str">
        <f>IF(ISBLANK('Pre-MIPPA'!C75),"",'Pre-MIPPA'!C75)</f>
        <v/>
      </c>
      <c r="M40" s="84" t="str">
        <f>IF(ISBLANK('Pre-MIPPA'!D75),"",'Pre-MIPPA'!D75)</f>
        <v/>
      </c>
      <c r="N40" s="84" t="str">
        <f>IF(ISBLANK('Pre-MIPPA'!E75),"",'Pre-MIPPA'!E75)</f>
        <v/>
      </c>
      <c r="O40" s="84" t="str">
        <f>IF(ISBLANK('Pre-MIPPA'!F75),"",'Pre-MIPPA'!F75)</f>
        <v/>
      </c>
      <c r="P40" s="84" t="str">
        <f>IF(ISBLANK('Pre-MIPPA'!G75),"",'Pre-MIPPA'!G75)</f>
        <v/>
      </c>
      <c r="Q40" s="84" t="str">
        <f>IF(ISBLANK('Pre-MIPPA'!H75),"",'Pre-MIPPA'!H75)</f>
        <v/>
      </c>
      <c r="R40" s="84" t="str">
        <f>IF(ISBLANK('Pre-MIPPA'!I75),"",'Pre-MIPPA'!I75)</f>
        <v/>
      </c>
      <c r="S40" s="47" t="str">
        <f>IF(ISBLANK('Pre-MIPPA'!J75),"",'Pre-MIPPA'!J75)</f>
        <v/>
      </c>
      <c r="T40" s="47" t="str">
        <f>IF(ISBLANK('Pre-MIPPA'!K75),"",'Pre-MIPPA'!K75)</f>
        <v/>
      </c>
    </row>
    <row r="41" spans="1:20" x14ac:dyDescent="0.25">
      <c r="A41" s="17" t="str">
        <f>IF(ISBLANK(MAIN!B$3),"",MAIN!B$3)</f>
        <v/>
      </c>
      <c r="B41" s="17" t="str">
        <f>IF(ISBLANK(MAIN!B$4),"",MAIN!B$4)</f>
        <v xml:space="preserve"> </v>
      </c>
      <c r="C41" s="17" t="str">
        <f>IF(ISBLANK(MAIN!B$5),"",MAIN!B$5)</f>
        <v/>
      </c>
      <c r="D41" s="17" t="str">
        <f>IF(ISBLANK(MAIN!B$6),"",MAIN!B$6)</f>
        <v/>
      </c>
      <c r="E41" s="17" t="str">
        <f>IF(ISBLANK(MAIN!B$7),"",MAIN!B$7)</f>
        <v/>
      </c>
      <c r="F41" s="17" t="str">
        <f>IF(ISBLANK('Pre-MIPPA'!$B$71),"",'Pre-MIPPA'!$B$71)</f>
        <v/>
      </c>
      <c r="G41" s="17" t="str">
        <f t="shared" si="6"/>
        <v>Plan F+ (1990)</v>
      </c>
      <c r="H41" s="17" t="s">
        <v>49</v>
      </c>
      <c r="I41" s="48" t="str">
        <f>IF(ISBLANK(MAIN!B$10),"",MAIN!B$10)</f>
        <v/>
      </c>
      <c r="J41" s="17">
        <f>IF(ISBLANK('Pre-MIPPA'!A76),"",'Pre-MIPPA'!A76)</f>
        <v>-2</v>
      </c>
      <c r="K41" s="83" t="str">
        <f>IF(ISBLANK('Pre-MIPPA'!B76),"",'Pre-MIPPA'!B76)</f>
        <v/>
      </c>
      <c r="L41" s="84" t="str">
        <f>IF(ISBLANK('Pre-MIPPA'!C76),"",'Pre-MIPPA'!C76)</f>
        <v/>
      </c>
      <c r="M41" s="84" t="str">
        <f>IF(ISBLANK('Pre-MIPPA'!D76),"",'Pre-MIPPA'!D76)</f>
        <v/>
      </c>
      <c r="N41" s="84" t="str">
        <f>IF(ISBLANK('Pre-MIPPA'!E76),"",'Pre-MIPPA'!E76)</f>
        <v/>
      </c>
      <c r="O41" s="84" t="str">
        <f>IF(ISBLANK('Pre-MIPPA'!F76),"",'Pre-MIPPA'!F76)</f>
        <v/>
      </c>
      <c r="P41" s="84" t="str">
        <f>IF(ISBLANK('Pre-MIPPA'!G76),"",'Pre-MIPPA'!G76)</f>
        <v/>
      </c>
      <c r="Q41" s="84" t="str">
        <f>IF(ISBLANK('Pre-MIPPA'!H76),"",'Pre-MIPPA'!H76)</f>
        <v/>
      </c>
      <c r="R41" s="84" t="str">
        <f>IF(ISBLANK('Pre-MIPPA'!I76),"",'Pre-MIPPA'!I76)</f>
        <v/>
      </c>
      <c r="S41" s="47" t="str">
        <f>IF(ISBLANK('Pre-MIPPA'!J76),"",'Pre-MIPPA'!J76)</f>
        <v/>
      </c>
      <c r="T41" s="47" t="str">
        <f>IF(ISBLANK('Pre-MIPPA'!K76),"",'Pre-MIPPA'!K76)</f>
        <v/>
      </c>
    </row>
    <row r="42" spans="1:20" x14ac:dyDescent="0.25">
      <c r="A42" s="17" t="str">
        <f>IF(ISBLANK(MAIN!B$3),"",MAIN!B$3)</f>
        <v/>
      </c>
      <c r="B42" s="17" t="str">
        <f>IF(ISBLANK(MAIN!B$4),"",MAIN!B$4)</f>
        <v xml:space="preserve"> </v>
      </c>
      <c r="C42" s="17" t="str">
        <f>IF(ISBLANK(MAIN!B$5),"",MAIN!B$5)</f>
        <v/>
      </c>
      <c r="D42" s="17" t="str">
        <f>IF(ISBLANK(MAIN!B$6),"",MAIN!B$6)</f>
        <v/>
      </c>
      <c r="E42" s="17" t="str">
        <f>IF(ISBLANK(MAIN!B$7),"",MAIN!B$7)</f>
        <v/>
      </c>
      <c r="F42" s="17" t="str">
        <f>IF(ISBLANK('Pre-MIPPA'!$B$71),"",'Pre-MIPPA'!$B$71)</f>
        <v/>
      </c>
      <c r="G42" s="17" t="str">
        <f t="shared" si="6"/>
        <v>Plan F+ (1990)</v>
      </c>
      <c r="H42" s="17" t="s">
        <v>49</v>
      </c>
      <c r="I42" s="48" t="str">
        <f>IF(ISBLANK(MAIN!B$10),"",MAIN!B$10)</f>
        <v/>
      </c>
      <c r="J42" s="17">
        <f>IF(ISBLANK('Pre-MIPPA'!A77),"",'Pre-MIPPA'!A77)</f>
        <v>-1</v>
      </c>
      <c r="K42" s="83" t="str">
        <f>IF(ISBLANK('Pre-MIPPA'!B77),"",'Pre-MIPPA'!B77)</f>
        <v/>
      </c>
      <c r="L42" s="84" t="str">
        <f>IF(ISBLANK('Pre-MIPPA'!C77),"",'Pre-MIPPA'!C77)</f>
        <v/>
      </c>
      <c r="M42" s="84" t="str">
        <f>IF(ISBLANK('Pre-MIPPA'!D77),"",'Pre-MIPPA'!D77)</f>
        <v/>
      </c>
      <c r="N42" s="84" t="str">
        <f>IF(ISBLANK('Pre-MIPPA'!E77),"",'Pre-MIPPA'!E77)</f>
        <v/>
      </c>
      <c r="O42" s="84" t="str">
        <f>IF(ISBLANK('Pre-MIPPA'!F77),"",'Pre-MIPPA'!F77)</f>
        <v/>
      </c>
      <c r="P42" s="84" t="str">
        <f>IF(ISBLANK('Pre-MIPPA'!G77),"",'Pre-MIPPA'!G77)</f>
        <v/>
      </c>
      <c r="Q42" s="84" t="str">
        <f>IF(ISBLANK('Pre-MIPPA'!H77),"",'Pre-MIPPA'!H77)</f>
        <v/>
      </c>
      <c r="R42" s="84" t="str">
        <f>IF(ISBLANK('Pre-MIPPA'!I77),"",'Pre-MIPPA'!I77)</f>
        <v/>
      </c>
      <c r="S42" s="47" t="str">
        <f>IF(ISBLANK('Pre-MIPPA'!J77),"",'Pre-MIPPA'!J77)</f>
        <v/>
      </c>
      <c r="T42" s="47" t="str">
        <f>IF(ISBLANK('Pre-MIPPA'!K77),"",'Pre-MIPPA'!K77)</f>
        <v/>
      </c>
    </row>
    <row r="43" spans="1:20" x14ac:dyDescent="0.25">
      <c r="A43" s="17" t="str">
        <f>IF(ISBLANK(MAIN!B$3),"",MAIN!B$3)</f>
        <v/>
      </c>
      <c r="B43" s="17" t="str">
        <f>IF(ISBLANK(MAIN!B$4),"",MAIN!B$4)</f>
        <v xml:space="preserve"> </v>
      </c>
      <c r="C43" s="17" t="str">
        <f>IF(ISBLANK(MAIN!B$5),"",MAIN!B$5)</f>
        <v/>
      </c>
      <c r="D43" s="17" t="str">
        <f>IF(ISBLANK(MAIN!B$6),"",MAIN!B$6)</f>
        <v/>
      </c>
      <c r="E43" s="17" t="str">
        <f>IF(ISBLANK(MAIN!B$7),"",MAIN!B$7)</f>
        <v/>
      </c>
      <c r="F43" s="17" t="str">
        <f>IF(ISBLANK('Pre-MIPPA'!$B$71),"",'Pre-MIPPA'!$B$71)</f>
        <v/>
      </c>
      <c r="G43" s="17" t="str">
        <f t="shared" si="6"/>
        <v>Plan F+ (1990)</v>
      </c>
      <c r="H43" s="17" t="s">
        <v>49</v>
      </c>
      <c r="I43" s="48" t="str">
        <f>IF(ISBLANK(MAIN!B$10),"",MAIN!B$10)</f>
        <v/>
      </c>
      <c r="J43" s="17">
        <f>IF(ISBLANK('Pre-MIPPA'!A78),"",'Pre-MIPPA'!A78)</f>
        <v>0</v>
      </c>
      <c r="K43" s="83" t="str">
        <f>IF(ISBLANK('Pre-MIPPA'!B78),"",'Pre-MIPPA'!B78)</f>
        <v/>
      </c>
      <c r="L43" s="84" t="str">
        <f>IF(ISBLANK('Pre-MIPPA'!C78),"",'Pre-MIPPA'!C78)</f>
        <v/>
      </c>
      <c r="M43" s="84" t="str">
        <f>IF(ISBLANK('Pre-MIPPA'!D78),"",'Pre-MIPPA'!D78)</f>
        <v/>
      </c>
      <c r="N43" s="84" t="str">
        <f>IF(ISBLANK('Pre-MIPPA'!E78),"",'Pre-MIPPA'!E78)</f>
        <v/>
      </c>
      <c r="O43" s="84" t="str">
        <f>IF(ISBLANK('Pre-MIPPA'!F78),"",'Pre-MIPPA'!F78)</f>
        <v/>
      </c>
      <c r="P43" s="84" t="str">
        <f>IF(ISBLANK('Pre-MIPPA'!G78),"",'Pre-MIPPA'!G78)</f>
        <v/>
      </c>
      <c r="Q43" s="84" t="str">
        <f>IF(ISBLANK('Pre-MIPPA'!H78),"",'Pre-MIPPA'!H78)</f>
        <v/>
      </c>
      <c r="R43" s="84" t="str">
        <f>IF(ISBLANK('Pre-MIPPA'!I78),"",'Pre-MIPPA'!I78)</f>
        <v/>
      </c>
      <c r="S43" s="47" t="str">
        <f>IF(ISBLANK('Pre-MIPPA'!J78),"",'Pre-MIPPA'!J78)</f>
        <v/>
      </c>
      <c r="T43" s="47" t="str">
        <f>IF(ISBLANK('Pre-MIPPA'!K78),"",'Pre-MIPPA'!K78)</f>
        <v/>
      </c>
    </row>
    <row r="44" spans="1:20" ht="13" x14ac:dyDescent="0.3">
      <c r="A44" s="17" t="str">
        <f>IF(ISBLANK(MAIN!B$3),"",MAIN!B$3)</f>
        <v/>
      </c>
      <c r="B44" s="17" t="str">
        <f>IF(ISBLANK(MAIN!B$4),"",MAIN!B$4)</f>
        <v xml:space="preserve"> </v>
      </c>
      <c r="C44" s="17" t="str">
        <f>IF(ISBLANK(MAIN!B$5),"",MAIN!B$5)</f>
        <v/>
      </c>
      <c r="D44" s="17" t="str">
        <f>IF(ISBLANK(MAIN!B$6),"",MAIN!B$6)</f>
        <v/>
      </c>
      <c r="E44" s="17" t="str">
        <f>IF(ISBLANK(MAIN!B$7),"",MAIN!B$7)</f>
        <v/>
      </c>
      <c r="F44" s="17" t="str">
        <f>IF(ISBLANK('Pre-MIPPA'!$N$5),"",'Pre-MIPPA'!$N$5)</f>
        <v/>
      </c>
      <c r="G44" s="56" t="s">
        <v>16</v>
      </c>
      <c r="H44" s="17" t="s">
        <v>49</v>
      </c>
      <c r="I44" s="48" t="str">
        <f>IF(ISBLANK(MAIN!B$10),"",MAIN!B$10)</f>
        <v/>
      </c>
      <c r="J44" s="17" t="str">
        <f>IF(ISBLANK('Pre-MIPPA'!M7),"",'Pre-MIPPA'!M7)</f>
        <v>Pre--4</v>
      </c>
      <c r="K44" s="83" t="str">
        <f>IF(ISBLANK('Pre-MIPPA'!N7),"",'Pre-MIPPA'!N7)</f>
        <v/>
      </c>
      <c r="L44" s="84" t="str">
        <f>IF(ISBLANK('Pre-MIPPA'!O7),"",'Pre-MIPPA'!O7)</f>
        <v/>
      </c>
      <c r="M44" s="84" t="str">
        <f>IF(ISBLANK('Pre-MIPPA'!P7),"",'Pre-MIPPA'!P7)</f>
        <v/>
      </c>
      <c r="N44" s="84" t="str">
        <f>IF(ISBLANK('Pre-MIPPA'!Q7),"",'Pre-MIPPA'!Q7)</f>
        <v/>
      </c>
      <c r="O44" s="84" t="str">
        <f>IF(ISBLANK('Pre-MIPPA'!R7),"",'Pre-MIPPA'!R7)</f>
        <v/>
      </c>
      <c r="P44" s="84" t="str">
        <f>IF(ISBLANK('Pre-MIPPA'!S7),"",'Pre-MIPPA'!S7)</f>
        <v/>
      </c>
      <c r="Q44" s="84" t="str">
        <f>IF(ISBLANK('Pre-MIPPA'!T7),"",'Pre-MIPPA'!T7)</f>
        <v/>
      </c>
      <c r="R44" s="84" t="str">
        <f>IF(ISBLANK('Pre-MIPPA'!U7),"",'Pre-MIPPA'!U7)</f>
        <v/>
      </c>
      <c r="S44" s="47" t="str">
        <f>IF(ISBLANK('Pre-MIPPA'!V7),"",'Pre-MIPPA'!V7)</f>
        <v/>
      </c>
      <c r="T44" s="47" t="str">
        <f>IF(ISBLANK('Pre-MIPPA'!W7),"",'Pre-MIPPA'!W7)</f>
        <v/>
      </c>
    </row>
    <row r="45" spans="1:20" x14ac:dyDescent="0.25">
      <c r="A45" s="17" t="str">
        <f>IF(ISBLANK(MAIN!B$3),"",MAIN!B$3)</f>
        <v/>
      </c>
      <c r="B45" s="17" t="str">
        <f>IF(ISBLANK(MAIN!B$4),"",MAIN!B$4)</f>
        <v xml:space="preserve"> </v>
      </c>
      <c r="C45" s="17" t="str">
        <f>IF(ISBLANK(MAIN!B$5),"",MAIN!B$5)</f>
        <v/>
      </c>
      <c r="D45" s="17" t="str">
        <f>IF(ISBLANK(MAIN!B$6),"",MAIN!B$6)</f>
        <v/>
      </c>
      <c r="E45" s="17" t="str">
        <f>IF(ISBLANK(MAIN!B$7),"",MAIN!B$7)</f>
        <v/>
      </c>
      <c r="F45" s="17" t="str">
        <f>IF(ISBLANK('Pre-MIPPA'!$N$5),"",'Pre-MIPPA'!$N$5)</f>
        <v/>
      </c>
      <c r="G45" s="17" t="str">
        <f>G44</f>
        <v>Plan G (1990)</v>
      </c>
      <c r="H45" s="17" t="s">
        <v>49</v>
      </c>
      <c r="I45" s="48" t="str">
        <f>IF(ISBLANK(MAIN!B$10),"",MAIN!B$10)</f>
        <v/>
      </c>
      <c r="J45" s="17">
        <f>IF(ISBLANK('Pre-MIPPA'!M8),"",'Pre-MIPPA'!M8)</f>
        <v>-4</v>
      </c>
      <c r="K45" s="83" t="str">
        <f>IF(ISBLANK('Pre-MIPPA'!N8),"",'Pre-MIPPA'!N8)</f>
        <v/>
      </c>
      <c r="L45" s="84" t="str">
        <f>IF(ISBLANK('Pre-MIPPA'!O8),"",'Pre-MIPPA'!O8)</f>
        <v/>
      </c>
      <c r="M45" s="84" t="str">
        <f>IF(ISBLANK('Pre-MIPPA'!P8),"",'Pre-MIPPA'!P8)</f>
        <v/>
      </c>
      <c r="N45" s="84" t="str">
        <f>IF(ISBLANK('Pre-MIPPA'!Q8),"",'Pre-MIPPA'!Q8)</f>
        <v/>
      </c>
      <c r="O45" s="84" t="str">
        <f>IF(ISBLANK('Pre-MIPPA'!R8),"",'Pre-MIPPA'!R8)</f>
        <v/>
      </c>
      <c r="P45" s="84" t="str">
        <f>IF(ISBLANK('Pre-MIPPA'!S8),"",'Pre-MIPPA'!S8)</f>
        <v/>
      </c>
      <c r="Q45" s="84" t="str">
        <f>IF(ISBLANK('Pre-MIPPA'!T8),"",'Pre-MIPPA'!T8)</f>
        <v/>
      </c>
      <c r="R45" s="84" t="str">
        <f>IF(ISBLANK('Pre-MIPPA'!U8),"",'Pre-MIPPA'!U8)</f>
        <v/>
      </c>
      <c r="S45" s="47" t="str">
        <f>IF(ISBLANK('Pre-MIPPA'!V8),"",'Pre-MIPPA'!V8)</f>
        <v/>
      </c>
      <c r="T45" s="47" t="str">
        <f>IF(ISBLANK('Pre-MIPPA'!W8),"",'Pre-MIPPA'!W8)</f>
        <v/>
      </c>
    </row>
    <row r="46" spans="1:20" x14ac:dyDescent="0.25">
      <c r="A46" s="17" t="str">
        <f>IF(ISBLANK(MAIN!B$3),"",MAIN!B$3)</f>
        <v/>
      </c>
      <c r="B46" s="17" t="str">
        <f>IF(ISBLANK(MAIN!B$4),"",MAIN!B$4)</f>
        <v xml:space="preserve"> </v>
      </c>
      <c r="C46" s="17" t="str">
        <f>IF(ISBLANK(MAIN!B$5),"",MAIN!B$5)</f>
        <v/>
      </c>
      <c r="D46" s="17" t="str">
        <f>IF(ISBLANK(MAIN!B$6),"",MAIN!B$6)</f>
        <v/>
      </c>
      <c r="E46" s="17" t="str">
        <f>IF(ISBLANK(MAIN!B$7),"",MAIN!B$7)</f>
        <v/>
      </c>
      <c r="F46" s="17" t="str">
        <f>IF(ISBLANK('Pre-MIPPA'!$N$5),"",'Pre-MIPPA'!$N$5)</f>
        <v/>
      </c>
      <c r="G46" s="17" t="str">
        <f t="shared" ref="G46:G49" si="7">G45</f>
        <v>Plan G (1990)</v>
      </c>
      <c r="H46" s="17" t="s">
        <v>49</v>
      </c>
      <c r="I46" s="48" t="str">
        <f>IF(ISBLANK(MAIN!B$10),"",MAIN!B$10)</f>
        <v/>
      </c>
      <c r="J46" s="17">
        <f>IF(ISBLANK('Pre-MIPPA'!M9),"",'Pre-MIPPA'!M9)</f>
        <v>-3</v>
      </c>
      <c r="K46" s="83" t="str">
        <f>IF(ISBLANK('Pre-MIPPA'!N9),"",'Pre-MIPPA'!N9)</f>
        <v/>
      </c>
      <c r="L46" s="84" t="str">
        <f>IF(ISBLANK('Pre-MIPPA'!O9),"",'Pre-MIPPA'!O9)</f>
        <v/>
      </c>
      <c r="M46" s="84" t="str">
        <f>IF(ISBLANK('Pre-MIPPA'!P9),"",'Pre-MIPPA'!P9)</f>
        <v/>
      </c>
      <c r="N46" s="84" t="str">
        <f>IF(ISBLANK('Pre-MIPPA'!Q9),"",'Pre-MIPPA'!Q9)</f>
        <v/>
      </c>
      <c r="O46" s="84" t="str">
        <f>IF(ISBLANK('Pre-MIPPA'!R9),"",'Pre-MIPPA'!R9)</f>
        <v/>
      </c>
      <c r="P46" s="84" t="str">
        <f>IF(ISBLANK('Pre-MIPPA'!S9),"",'Pre-MIPPA'!S9)</f>
        <v/>
      </c>
      <c r="Q46" s="84" t="str">
        <f>IF(ISBLANK('Pre-MIPPA'!T9),"",'Pre-MIPPA'!T9)</f>
        <v/>
      </c>
      <c r="R46" s="84" t="str">
        <f>IF(ISBLANK('Pre-MIPPA'!U9),"",'Pre-MIPPA'!U9)</f>
        <v/>
      </c>
      <c r="S46" s="47" t="str">
        <f>IF(ISBLANK('Pre-MIPPA'!V9),"",'Pre-MIPPA'!V9)</f>
        <v/>
      </c>
      <c r="T46" s="47" t="str">
        <f>IF(ISBLANK('Pre-MIPPA'!W9),"",'Pre-MIPPA'!W9)</f>
        <v/>
      </c>
    </row>
    <row r="47" spans="1:20" x14ac:dyDescent="0.25">
      <c r="A47" s="17" t="str">
        <f>IF(ISBLANK(MAIN!B$3),"",MAIN!B$3)</f>
        <v/>
      </c>
      <c r="B47" s="17" t="str">
        <f>IF(ISBLANK(MAIN!B$4),"",MAIN!B$4)</f>
        <v xml:space="preserve"> </v>
      </c>
      <c r="C47" s="17" t="str">
        <f>IF(ISBLANK(MAIN!B$5),"",MAIN!B$5)</f>
        <v/>
      </c>
      <c r="D47" s="17" t="str">
        <f>IF(ISBLANK(MAIN!B$6),"",MAIN!B$6)</f>
        <v/>
      </c>
      <c r="E47" s="17" t="str">
        <f>IF(ISBLANK(MAIN!B$7),"",MAIN!B$7)</f>
        <v/>
      </c>
      <c r="F47" s="17" t="str">
        <f>IF(ISBLANK('Pre-MIPPA'!$N$5),"",'Pre-MIPPA'!$N$5)</f>
        <v/>
      </c>
      <c r="G47" s="17" t="str">
        <f t="shared" si="7"/>
        <v>Plan G (1990)</v>
      </c>
      <c r="H47" s="17" t="s">
        <v>49</v>
      </c>
      <c r="I47" s="48" t="str">
        <f>IF(ISBLANK(MAIN!B$10),"",MAIN!B$10)</f>
        <v/>
      </c>
      <c r="J47" s="17">
        <f>IF(ISBLANK('Pre-MIPPA'!M10),"",'Pre-MIPPA'!M10)</f>
        <v>-2</v>
      </c>
      <c r="K47" s="83" t="str">
        <f>IF(ISBLANK('Pre-MIPPA'!N10),"",'Pre-MIPPA'!N10)</f>
        <v/>
      </c>
      <c r="L47" s="84" t="str">
        <f>IF(ISBLANK('Pre-MIPPA'!O10),"",'Pre-MIPPA'!O10)</f>
        <v/>
      </c>
      <c r="M47" s="84" t="str">
        <f>IF(ISBLANK('Pre-MIPPA'!P10),"",'Pre-MIPPA'!P10)</f>
        <v/>
      </c>
      <c r="N47" s="84" t="str">
        <f>IF(ISBLANK('Pre-MIPPA'!Q10),"",'Pre-MIPPA'!Q10)</f>
        <v/>
      </c>
      <c r="O47" s="84" t="str">
        <f>IF(ISBLANK('Pre-MIPPA'!R10),"",'Pre-MIPPA'!R10)</f>
        <v/>
      </c>
      <c r="P47" s="84" t="str">
        <f>IF(ISBLANK('Pre-MIPPA'!S10),"",'Pre-MIPPA'!S10)</f>
        <v/>
      </c>
      <c r="Q47" s="84" t="str">
        <f>IF(ISBLANK('Pre-MIPPA'!T10),"",'Pre-MIPPA'!T10)</f>
        <v/>
      </c>
      <c r="R47" s="84" t="str">
        <f>IF(ISBLANK('Pre-MIPPA'!U10),"",'Pre-MIPPA'!U10)</f>
        <v/>
      </c>
      <c r="S47" s="47" t="str">
        <f>IF(ISBLANK('Pre-MIPPA'!V10),"",'Pre-MIPPA'!V10)</f>
        <v/>
      </c>
      <c r="T47" s="47" t="str">
        <f>IF(ISBLANK('Pre-MIPPA'!W10),"",'Pre-MIPPA'!W10)</f>
        <v/>
      </c>
    </row>
    <row r="48" spans="1:20" x14ac:dyDescent="0.25">
      <c r="A48" s="17" t="str">
        <f>IF(ISBLANK(MAIN!B$3),"",MAIN!B$3)</f>
        <v/>
      </c>
      <c r="B48" s="17" t="str">
        <f>IF(ISBLANK(MAIN!B$4),"",MAIN!B$4)</f>
        <v xml:space="preserve"> </v>
      </c>
      <c r="C48" s="17" t="str">
        <f>IF(ISBLANK(MAIN!B$5),"",MAIN!B$5)</f>
        <v/>
      </c>
      <c r="D48" s="17" t="str">
        <f>IF(ISBLANK(MAIN!B$6),"",MAIN!B$6)</f>
        <v/>
      </c>
      <c r="E48" s="17" t="str">
        <f>IF(ISBLANK(MAIN!B$7),"",MAIN!B$7)</f>
        <v/>
      </c>
      <c r="F48" s="17" t="str">
        <f>IF(ISBLANK('Pre-MIPPA'!$N$5),"",'Pre-MIPPA'!$N$5)</f>
        <v/>
      </c>
      <c r="G48" s="17" t="str">
        <f t="shared" si="7"/>
        <v>Plan G (1990)</v>
      </c>
      <c r="H48" s="17" t="s">
        <v>49</v>
      </c>
      <c r="I48" s="48" t="str">
        <f>IF(ISBLANK(MAIN!B$10),"",MAIN!B$10)</f>
        <v/>
      </c>
      <c r="J48" s="17">
        <f>IF(ISBLANK('Pre-MIPPA'!M11),"",'Pre-MIPPA'!M11)</f>
        <v>-1</v>
      </c>
      <c r="K48" s="83" t="str">
        <f>IF(ISBLANK('Pre-MIPPA'!N11),"",'Pre-MIPPA'!N11)</f>
        <v/>
      </c>
      <c r="L48" s="84" t="str">
        <f>IF(ISBLANK('Pre-MIPPA'!O11),"",'Pre-MIPPA'!O11)</f>
        <v/>
      </c>
      <c r="M48" s="84" t="str">
        <f>IF(ISBLANK('Pre-MIPPA'!P11),"",'Pre-MIPPA'!P11)</f>
        <v/>
      </c>
      <c r="N48" s="84" t="str">
        <f>IF(ISBLANK('Pre-MIPPA'!Q11),"",'Pre-MIPPA'!Q11)</f>
        <v/>
      </c>
      <c r="O48" s="84" t="str">
        <f>IF(ISBLANK('Pre-MIPPA'!R11),"",'Pre-MIPPA'!R11)</f>
        <v/>
      </c>
      <c r="P48" s="84" t="str">
        <f>IF(ISBLANK('Pre-MIPPA'!S11),"",'Pre-MIPPA'!S11)</f>
        <v/>
      </c>
      <c r="Q48" s="84" t="str">
        <f>IF(ISBLANK('Pre-MIPPA'!T11),"",'Pre-MIPPA'!T11)</f>
        <v/>
      </c>
      <c r="R48" s="84" t="str">
        <f>IF(ISBLANK('Pre-MIPPA'!U11),"",'Pre-MIPPA'!U11)</f>
        <v/>
      </c>
      <c r="S48" s="47" t="str">
        <f>IF(ISBLANK('Pre-MIPPA'!V11),"",'Pre-MIPPA'!V11)</f>
        <v/>
      </c>
      <c r="T48" s="47" t="str">
        <f>IF(ISBLANK('Pre-MIPPA'!W11),"",'Pre-MIPPA'!W11)</f>
        <v/>
      </c>
    </row>
    <row r="49" spans="1:20" x14ac:dyDescent="0.25">
      <c r="A49" s="17" t="str">
        <f>IF(ISBLANK(MAIN!B$3),"",MAIN!B$3)</f>
        <v/>
      </c>
      <c r="B49" s="17" t="str">
        <f>IF(ISBLANK(MAIN!B$4),"",MAIN!B$4)</f>
        <v xml:space="preserve"> </v>
      </c>
      <c r="C49" s="17" t="str">
        <f>IF(ISBLANK(MAIN!B$5),"",MAIN!B$5)</f>
        <v/>
      </c>
      <c r="D49" s="17" t="str">
        <f>IF(ISBLANK(MAIN!B$6),"",MAIN!B$6)</f>
        <v/>
      </c>
      <c r="E49" s="17" t="str">
        <f>IF(ISBLANK(MAIN!B$7),"",MAIN!B$7)</f>
        <v/>
      </c>
      <c r="F49" s="17" t="str">
        <f>IF(ISBLANK('Pre-MIPPA'!$N$5),"",'Pre-MIPPA'!$N$5)</f>
        <v/>
      </c>
      <c r="G49" s="17" t="str">
        <f t="shared" si="7"/>
        <v>Plan G (1990)</v>
      </c>
      <c r="H49" s="17" t="s">
        <v>49</v>
      </c>
      <c r="I49" s="48" t="str">
        <f>IF(ISBLANK(MAIN!B$10),"",MAIN!B$10)</f>
        <v/>
      </c>
      <c r="J49" s="17">
        <f>IF(ISBLANK('Pre-MIPPA'!M12),"",'Pre-MIPPA'!M12)</f>
        <v>0</v>
      </c>
      <c r="K49" s="83" t="str">
        <f>IF(ISBLANK('Pre-MIPPA'!N12),"",'Pre-MIPPA'!N12)</f>
        <v/>
      </c>
      <c r="L49" s="84" t="str">
        <f>IF(ISBLANK('Pre-MIPPA'!O12),"",'Pre-MIPPA'!O12)</f>
        <v/>
      </c>
      <c r="M49" s="84" t="str">
        <f>IF(ISBLANK('Pre-MIPPA'!P12),"",'Pre-MIPPA'!P12)</f>
        <v/>
      </c>
      <c r="N49" s="84" t="str">
        <f>IF(ISBLANK('Pre-MIPPA'!Q12),"",'Pre-MIPPA'!Q12)</f>
        <v/>
      </c>
      <c r="O49" s="84" t="str">
        <f>IF(ISBLANK('Pre-MIPPA'!R12),"",'Pre-MIPPA'!R12)</f>
        <v/>
      </c>
      <c r="P49" s="84" t="str">
        <f>IF(ISBLANK('Pre-MIPPA'!S12),"",'Pre-MIPPA'!S12)</f>
        <v/>
      </c>
      <c r="Q49" s="84" t="str">
        <f>IF(ISBLANK('Pre-MIPPA'!T12),"",'Pre-MIPPA'!T12)</f>
        <v/>
      </c>
      <c r="R49" s="84" t="str">
        <f>IF(ISBLANK('Pre-MIPPA'!U12),"",'Pre-MIPPA'!U12)</f>
        <v/>
      </c>
      <c r="S49" s="47" t="str">
        <f>IF(ISBLANK('Pre-MIPPA'!V12),"",'Pre-MIPPA'!V12)</f>
        <v/>
      </c>
      <c r="T49" s="47" t="str">
        <f>IF(ISBLANK('Pre-MIPPA'!W12),"",'Pre-MIPPA'!W12)</f>
        <v/>
      </c>
    </row>
    <row r="50" spans="1:20" ht="13" x14ac:dyDescent="0.3">
      <c r="A50" s="17" t="str">
        <f>IF(ISBLANK(MAIN!B$3),"",MAIN!B$3)</f>
        <v/>
      </c>
      <c r="B50" s="17" t="str">
        <f>IF(ISBLANK(MAIN!B$4),"",MAIN!B$4)</f>
        <v xml:space="preserve"> </v>
      </c>
      <c r="C50" s="17" t="str">
        <f>IF(ISBLANK(MAIN!B$5),"",MAIN!B$5)</f>
        <v/>
      </c>
      <c r="D50" s="17" t="str">
        <f>IF(ISBLANK(MAIN!B$6),"",MAIN!B$6)</f>
        <v/>
      </c>
      <c r="E50" s="17" t="str">
        <f>IF(ISBLANK(MAIN!B$7),"",MAIN!B$7)</f>
        <v/>
      </c>
      <c r="F50" s="17" t="str">
        <f>IF(ISBLANK('Pre-MIPPA'!$N$16),"",'Pre-MIPPA'!$N$16)</f>
        <v/>
      </c>
      <c r="G50" s="56" t="s">
        <v>4</v>
      </c>
      <c r="H50" s="17" t="s">
        <v>49</v>
      </c>
      <c r="I50" s="48" t="str">
        <f>IF(ISBLANK(MAIN!B$10),"",MAIN!B$10)</f>
        <v/>
      </c>
      <c r="J50" s="17" t="str">
        <f>IF(ISBLANK('Pre-MIPPA'!M18),"",'Pre-MIPPA'!M18)</f>
        <v>Pre--4</v>
      </c>
      <c r="K50" s="83" t="str">
        <f>IF(ISBLANK('Pre-MIPPA'!N18),"",'Pre-MIPPA'!N18)</f>
        <v/>
      </c>
      <c r="L50" s="84" t="str">
        <f>IF(ISBLANK('Pre-MIPPA'!O18),"",'Pre-MIPPA'!O18)</f>
        <v/>
      </c>
      <c r="M50" s="84" t="str">
        <f>IF(ISBLANK('Pre-MIPPA'!P18),"",'Pre-MIPPA'!P18)</f>
        <v/>
      </c>
      <c r="N50" s="84" t="str">
        <f>IF(ISBLANK('Pre-MIPPA'!Q18),"",'Pre-MIPPA'!Q18)</f>
        <v/>
      </c>
      <c r="O50" s="84" t="str">
        <f>IF(ISBLANK('Pre-MIPPA'!R18),"",'Pre-MIPPA'!R18)</f>
        <v/>
      </c>
      <c r="P50" s="84" t="str">
        <f>IF(ISBLANK('Pre-MIPPA'!S18),"",'Pre-MIPPA'!S18)</f>
        <v/>
      </c>
      <c r="Q50" s="84" t="str">
        <f>IF(ISBLANK('Pre-MIPPA'!T18),"",'Pre-MIPPA'!T18)</f>
        <v/>
      </c>
      <c r="R50" s="84" t="str">
        <f>IF(ISBLANK('Pre-MIPPA'!U18),"",'Pre-MIPPA'!U18)</f>
        <v/>
      </c>
      <c r="S50" s="47" t="str">
        <f>IF(ISBLANK('Pre-MIPPA'!V18),"",'Pre-MIPPA'!V18)</f>
        <v/>
      </c>
      <c r="T50" s="47" t="str">
        <f>IF(ISBLANK('Pre-MIPPA'!W18),"",'Pre-MIPPA'!W18)</f>
        <v/>
      </c>
    </row>
    <row r="51" spans="1:20" x14ac:dyDescent="0.25">
      <c r="A51" s="17" t="str">
        <f>IF(ISBLANK(MAIN!B$3),"",MAIN!B$3)</f>
        <v/>
      </c>
      <c r="B51" s="17" t="str">
        <f>IF(ISBLANK(MAIN!B$4),"",MAIN!B$4)</f>
        <v xml:space="preserve"> </v>
      </c>
      <c r="C51" s="17" t="str">
        <f>IF(ISBLANK(MAIN!B$5),"",MAIN!B$5)</f>
        <v/>
      </c>
      <c r="D51" s="17" t="str">
        <f>IF(ISBLANK(MAIN!B$6),"",MAIN!B$6)</f>
        <v/>
      </c>
      <c r="E51" s="17" t="str">
        <f>IF(ISBLANK(MAIN!B$7),"",MAIN!B$7)</f>
        <v/>
      </c>
      <c r="F51" s="17" t="str">
        <f>IF(ISBLANK('Pre-MIPPA'!$N$16),"",'Pre-MIPPA'!$N$16)</f>
        <v/>
      </c>
      <c r="G51" s="17" t="str">
        <f>G50</f>
        <v>Plan H</v>
      </c>
      <c r="H51" s="17" t="s">
        <v>49</v>
      </c>
      <c r="I51" s="48" t="str">
        <f>IF(ISBLANK(MAIN!B$10),"",MAIN!B$10)</f>
        <v/>
      </c>
      <c r="J51" s="17">
        <f>IF(ISBLANK('Pre-MIPPA'!M19),"",'Pre-MIPPA'!M19)</f>
        <v>-4</v>
      </c>
      <c r="K51" s="83" t="str">
        <f>IF(ISBLANK('Pre-MIPPA'!N19),"",'Pre-MIPPA'!N19)</f>
        <v/>
      </c>
      <c r="L51" s="84" t="str">
        <f>IF(ISBLANK('Pre-MIPPA'!O19),"",'Pre-MIPPA'!O19)</f>
        <v/>
      </c>
      <c r="M51" s="84" t="str">
        <f>IF(ISBLANK('Pre-MIPPA'!P19),"",'Pre-MIPPA'!P19)</f>
        <v/>
      </c>
      <c r="N51" s="84" t="str">
        <f>IF(ISBLANK('Pre-MIPPA'!Q19),"",'Pre-MIPPA'!Q19)</f>
        <v/>
      </c>
      <c r="O51" s="84" t="str">
        <f>IF(ISBLANK('Pre-MIPPA'!R19),"",'Pre-MIPPA'!R19)</f>
        <v/>
      </c>
      <c r="P51" s="84" t="str">
        <f>IF(ISBLANK('Pre-MIPPA'!S19),"",'Pre-MIPPA'!S19)</f>
        <v/>
      </c>
      <c r="Q51" s="84" t="str">
        <f>IF(ISBLANK('Pre-MIPPA'!T19),"",'Pre-MIPPA'!T19)</f>
        <v/>
      </c>
      <c r="R51" s="84" t="str">
        <f>IF(ISBLANK('Pre-MIPPA'!U19),"",'Pre-MIPPA'!U19)</f>
        <v/>
      </c>
      <c r="S51" s="47" t="str">
        <f>IF(ISBLANK('Pre-MIPPA'!V19),"",'Pre-MIPPA'!V19)</f>
        <v/>
      </c>
      <c r="T51" s="47" t="str">
        <f>IF(ISBLANK('Pre-MIPPA'!W19),"",'Pre-MIPPA'!W19)</f>
        <v/>
      </c>
    </row>
    <row r="52" spans="1:20" x14ac:dyDescent="0.25">
      <c r="A52" s="17" t="str">
        <f>IF(ISBLANK(MAIN!B$3),"",MAIN!B$3)</f>
        <v/>
      </c>
      <c r="B52" s="17" t="str">
        <f>IF(ISBLANK(MAIN!B$4),"",MAIN!B$4)</f>
        <v xml:space="preserve"> </v>
      </c>
      <c r="C52" s="17" t="str">
        <f>IF(ISBLANK(MAIN!B$5),"",MAIN!B$5)</f>
        <v/>
      </c>
      <c r="D52" s="17" t="str">
        <f>IF(ISBLANK(MAIN!B$6),"",MAIN!B$6)</f>
        <v/>
      </c>
      <c r="E52" s="17" t="str">
        <f>IF(ISBLANK(MAIN!B$7),"",MAIN!B$7)</f>
        <v/>
      </c>
      <c r="F52" s="17" t="str">
        <f>IF(ISBLANK('Pre-MIPPA'!$N$16),"",'Pre-MIPPA'!$N$16)</f>
        <v/>
      </c>
      <c r="G52" s="17" t="str">
        <f t="shared" ref="G52:G55" si="8">G51</f>
        <v>Plan H</v>
      </c>
      <c r="H52" s="17" t="s">
        <v>49</v>
      </c>
      <c r="I52" s="48" t="str">
        <f>IF(ISBLANK(MAIN!B$10),"",MAIN!B$10)</f>
        <v/>
      </c>
      <c r="J52" s="17">
        <f>IF(ISBLANK('Pre-MIPPA'!M20),"",'Pre-MIPPA'!M20)</f>
        <v>-3</v>
      </c>
      <c r="K52" s="83" t="str">
        <f>IF(ISBLANK('Pre-MIPPA'!N20),"",'Pre-MIPPA'!N20)</f>
        <v/>
      </c>
      <c r="L52" s="84" t="str">
        <f>IF(ISBLANK('Pre-MIPPA'!O20),"",'Pre-MIPPA'!O20)</f>
        <v/>
      </c>
      <c r="M52" s="84" t="str">
        <f>IF(ISBLANK('Pre-MIPPA'!P20),"",'Pre-MIPPA'!P20)</f>
        <v/>
      </c>
      <c r="N52" s="84" t="str">
        <f>IF(ISBLANK('Pre-MIPPA'!Q20),"",'Pre-MIPPA'!Q20)</f>
        <v/>
      </c>
      <c r="O52" s="84" t="str">
        <f>IF(ISBLANK('Pre-MIPPA'!R20),"",'Pre-MIPPA'!R20)</f>
        <v/>
      </c>
      <c r="P52" s="84" t="str">
        <f>IF(ISBLANK('Pre-MIPPA'!S20),"",'Pre-MIPPA'!S20)</f>
        <v/>
      </c>
      <c r="Q52" s="84" t="str">
        <f>IF(ISBLANK('Pre-MIPPA'!T20),"",'Pre-MIPPA'!T20)</f>
        <v/>
      </c>
      <c r="R52" s="84" t="str">
        <f>IF(ISBLANK('Pre-MIPPA'!U20),"",'Pre-MIPPA'!U20)</f>
        <v/>
      </c>
      <c r="S52" s="47" t="str">
        <f>IF(ISBLANK('Pre-MIPPA'!V20),"",'Pre-MIPPA'!V20)</f>
        <v/>
      </c>
      <c r="T52" s="47" t="str">
        <f>IF(ISBLANK('Pre-MIPPA'!W20),"",'Pre-MIPPA'!W20)</f>
        <v/>
      </c>
    </row>
    <row r="53" spans="1:20" x14ac:dyDescent="0.25">
      <c r="A53" s="17" t="str">
        <f>IF(ISBLANK(MAIN!B$3),"",MAIN!B$3)</f>
        <v/>
      </c>
      <c r="B53" s="17" t="str">
        <f>IF(ISBLANK(MAIN!B$4),"",MAIN!B$4)</f>
        <v xml:space="preserve"> </v>
      </c>
      <c r="C53" s="17" t="str">
        <f>IF(ISBLANK(MAIN!B$5),"",MAIN!B$5)</f>
        <v/>
      </c>
      <c r="D53" s="17" t="str">
        <f>IF(ISBLANK(MAIN!B$6),"",MAIN!B$6)</f>
        <v/>
      </c>
      <c r="E53" s="17" t="str">
        <f>IF(ISBLANK(MAIN!B$7),"",MAIN!B$7)</f>
        <v/>
      </c>
      <c r="F53" s="17" t="str">
        <f>IF(ISBLANK('Pre-MIPPA'!$N$16),"",'Pre-MIPPA'!$N$16)</f>
        <v/>
      </c>
      <c r="G53" s="17" t="str">
        <f t="shared" si="8"/>
        <v>Plan H</v>
      </c>
      <c r="H53" s="17" t="s">
        <v>49</v>
      </c>
      <c r="I53" s="48" t="str">
        <f>IF(ISBLANK(MAIN!B$10),"",MAIN!B$10)</f>
        <v/>
      </c>
      <c r="J53" s="17">
        <f>IF(ISBLANK('Pre-MIPPA'!M21),"",'Pre-MIPPA'!M21)</f>
        <v>-2</v>
      </c>
      <c r="K53" s="83" t="str">
        <f>IF(ISBLANK('Pre-MIPPA'!N21),"",'Pre-MIPPA'!N21)</f>
        <v/>
      </c>
      <c r="L53" s="84" t="str">
        <f>IF(ISBLANK('Pre-MIPPA'!O21),"",'Pre-MIPPA'!O21)</f>
        <v/>
      </c>
      <c r="M53" s="84" t="str">
        <f>IF(ISBLANK('Pre-MIPPA'!P21),"",'Pre-MIPPA'!P21)</f>
        <v/>
      </c>
      <c r="N53" s="84" t="str">
        <f>IF(ISBLANK('Pre-MIPPA'!Q21),"",'Pre-MIPPA'!Q21)</f>
        <v/>
      </c>
      <c r="O53" s="84" t="str">
        <f>IF(ISBLANK('Pre-MIPPA'!R21),"",'Pre-MIPPA'!R21)</f>
        <v/>
      </c>
      <c r="P53" s="84" t="str">
        <f>IF(ISBLANK('Pre-MIPPA'!S21),"",'Pre-MIPPA'!S21)</f>
        <v/>
      </c>
      <c r="Q53" s="84" t="str">
        <f>IF(ISBLANK('Pre-MIPPA'!T21),"",'Pre-MIPPA'!T21)</f>
        <v/>
      </c>
      <c r="R53" s="84" t="str">
        <f>IF(ISBLANK('Pre-MIPPA'!U21),"",'Pre-MIPPA'!U21)</f>
        <v/>
      </c>
      <c r="S53" s="47" t="str">
        <f>IF(ISBLANK('Pre-MIPPA'!V21),"",'Pre-MIPPA'!V21)</f>
        <v/>
      </c>
      <c r="T53" s="47" t="str">
        <f>IF(ISBLANK('Pre-MIPPA'!W21),"",'Pre-MIPPA'!W21)</f>
        <v/>
      </c>
    </row>
    <row r="54" spans="1:20" x14ac:dyDescent="0.25">
      <c r="A54" s="17" t="str">
        <f>IF(ISBLANK(MAIN!B$3),"",MAIN!B$3)</f>
        <v/>
      </c>
      <c r="B54" s="17" t="str">
        <f>IF(ISBLANK(MAIN!B$4),"",MAIN!B$4)</f>
        <v xml:space="preserve"> </v>
      </c>
      <c r="C54" s="17" t="str">
        <f>IF(ISBLANK(MAIN!B$5),"",MAIN!B$5)</f>
        <v/>
      </c>
      <c r="D54" s="17" t="str">
        <f>IF(ISBLANK(MAIN!B$6),"",MAIN!B$6)</f>
        <v/>
      </c>
      <c r="E54" s="17" t="str">
        <f>IF(ISBLANK(MAIN!B$7),"",MAIN!B$7)</f>
        <v/>
      </c>
      <c r="F54" s="17" t="str">
        <f>IF(ISBLANK('Pre-MIPPA'!$N$16),"",'Pre-MIPPA'!$N$16)</f>
        <v/>
      </c>
      <c r="G54" s="17" t="str">
        <f t="shared" si="8"/>
        <v>Plan H</v>
      </c>
      <c r="H54" s="17" t="s">
        <v>49</v>
      </c>
      <c r="I54" s="48" t="str">
        <f>IF(ISBLANK(MAIN!B$10),"",MAIN!B$10)</f>
        <v/>
      </c>
      <c r="J54" s="17">
        <f>IF(ISBLANK('Pre-MIPPA'!M22),"",'Pre-MIPPA'!M22)</f>
        <v>-1</v>
      </c>
      <c r="K54" s="83" t="str">
        <f>IF(ISBLANK('Pre-MIPPA'!N22),"",'Pre-MIPPA'!N22)</f>
        <v/>
      </c>
      <c r="L54" s="84" t="str">
        <f>IF(ISBLANK('Pre-MIPPA'!O22),"",'Pre-MIPPA'!O22)</f>
        <v/>
      </c>
      <c r="M54" s="84" t="str">
        <f>IF(ISBLANK('Pre-MIPPA'!P22),"",'Pre-MIPPA'!P22)</f>
        <v/>
      </c>
      <c r="N54" s="84" t="str">
        <f>IF(ISBLANK('Pre-MIPPA'!Q22),"",'Pre-MIPPA'!Q22)</f>
        <v/>
      </c>
      <c r="O54" s="84" t="str">
        <f>IF(ISBLANK('Pre-MIPPA'!R22),"",'Pre-MIPPA'!R22)</f>
        <v/>
      </c>
      <c r="P54" s="84" t="str">
        <f>IF(ISBLANK('Pre-MIPPA'!S22),"",'Pre-MIPPA'!S22)</f>
        <v/>
      </c>
      <c r="Q54" s="84" t="str">
        <f>IF(ISBLANK('Pre-MIPPA'!T22),"",'Pre-MIPPA'!T22)</f>
        <v/>
      </c>
      <c r="R54" s="84" t="str">
        <f>IF(ISBLANK('Pre-MIPPA'!U22),"",'Pre-MIPPA'!U22)</f>
        <v/>
      </c>
      <c r="S54" s="47" t="str">
        <f>IF(ISBLANK('Pre-MIPPA'!V22),"",'Pre-MIPPA'!V22)</f>
        <v/>
      </c>
      <c r="T54" s="47" t="str">
        <f>IF(ISBLANK('Pre-MIPPA'!W22),"",'Pre-MIPPA'!W22)</f>
        <v/>
      </c>
    </row>
    <row r="55" spans="1:20" x14ac:dyDescent="0.25">
      <c r="A55" s="17" t="str">
        <f>IF(ISBLANK(MAIN!B$3),"",MAIN!B$3)</f>
        <v/>
      </c>
      <c r="B55" s="17" t="str">
        <f>IF(ISBLANK(MAIN!B$4),"",MAIN!B$4)</f>
        <v xml:space="preserve"> </v>
      </c>
      <c r="C55" s="17" t="str">
        <f>IF(ISBLANK(MAIN!B$5),"",MAIN!B$5)</f>
        <v/>
      </c>
      <c r="D55" s="17" t="str">
        <f>IF(ISBLANK(MAIN!B$6),"",MAIN!B$6)</f>
        <v/>
      </c>
      <c r="E55" s="17" t="str">
        <f>IF(ISBLANK(MAIN!B$7),"",MAIN!B$7)</f>
        <v/>
      </c>
      <c r="F55" s="17" t="str">
        <f>IF(ISBLANK('Pre-MIPPA'!$N$16),"",'Pre-MIPPA'!$N$16)</f>
        <v/>
      </c>
      <c r="G55" s="17" t="str">
        <f t="shared" si="8"/>
        <v>Plan H</v>
      </c>
      <c r="H55" s="17" t="s">
        <v>49</v>
      </c>
      <c r="I55" s="48" t="str">
        <f>IF(ISBLANK(MAIN!B$10),"",MAIN!B$10)</f>
        <v/>
      </c>
      <c r="J55" s="17">
        <f>IF(ISBLANK('Pre-MIPPA'!M23),"",'Pre-MIPPA'!M23)</f>
        <v>0</v>
      </c>
      <c r="K55" s="83" t="str">
        <f>IF(ISBLANK('Pre-MIPPA'!N23),"",'Pre-MIPPA'!N23)</f>
        <v/>
      </c>
      <c r="L55" s="84" t="str">
        <f>IF(ISBLANK('Pre-MIPPA'!O23),"",'Pre-MIPPA'!O23)</f>
        <v/>
      </c>
      <c r="M55" s="84" t="str">
        <f>IF(ISBLANK('Pre-MIPPA'!P23),"",'Pre-MIPPA'!P23)</f>
        <v/>
      </c>
      <c r="N55" s="84" t="str">
        <f>IF(ISBLANK('Pre-MIPPA'!Q23),"",'Pre-MIPPA'!Q23)</f>
        <v/>
      </c>
      <c r="O55" s="84" t="str">
        <f>IF(ISBLANK('Pre-MIPPA'!R23),"",'Pre-MIPPA'!R23)</f>
        <v/>
      </c>
      <c r="P55" s="84" t="str">
        <f>IF(ISBLANK('Pre-MIPPA'!S23),"",'Pre-MIPPA'!S23)</f>
        <v/>
      </c>
      <c r="Q55" s="84" t="str">
        <f>IF(ISBLANK('Pre-MIPPA'!T23),"",'Pre-MIPPA'!T23)</f>
        <v/>
      </c>
      <c r="R55" s="84" t="str">
        <f>IF(ISBLANK('Pre-MIPPA'!U23),"",'Pre-MIPPA'!U23)</f>
        <v/>
      </c>
      <c r="S55" s="47" t="str">
        <f>IF(ISBLANK('Pre-MIPPA'!V23),"",'Pre-MIPPA'!V23)</f>
        <v/>
      </c>
      <c r="T55" s="47" t="str">
        <f>IF(ISBLANK('Pre-MIPPA'!W23),"",'Pre-MIPPA'!W23)</f>
        <v/>
      </c>
    </row>
    <row r="56" spans="1:20" ht="13" x14ac:dyDescent="0.3">
      <c r="A56" s="17" t="str">
        <f>IF(ISBLANK(MAIN!B$3),"",MAIN!B$3)</f>
        <v/>
      </c>
      <c r="B56" s="17" t="str">
        <f>IF(ISBLANK(MAIN!B$4),"",MAIN!B$4)</f>
        <v xml:space="preserve"> </v>
      </c>
      <c r="C56" s="17" t="str">
        <f>IF(ISBLANK(MAIN!B$5),"",MAIN!B$5)</f>
        <v/>
      </c>
      <c r="D56" s="17" t="str">
        <f>IF(ISBLANK(MAIN!B$6),"",MAIN!B$6)</f>
        <v/>
      </c>
      <c r="E56" s="17" t="str">
        <f>IF(ISBLANK(MAIN!B$7),"",MAIN!B$7)</f>
        <v/>
      </c>
      <c r="F56" s="17" t="str">
        <f>IF(ISBLANK('Pre-MIPPA'!$N$27),"",'Pre-MIPPA'!$N$27)</f>
        <v/>
      </c>
      <c r="G56" s="56" t="s">
        <v>6</v>
      </c>
      <c r="H56" s="17" t="s">
        <v>49</v>
      </c>
      <c r="I56" s="48" t="str">
        <f>IF(ISBLANK(MAIN!B$10),"",MAIN!B$10)</f>
        <v/>
      </c>
      <c r="J56" s="17" t="str">
        <f>IF(ISBLANK('Pre-MIPPA'!M29),"",'Pre-MIPPA'!M29)</f>
        <v>Pre--4</v>
      </c>
      <c r="K56" s="83" t="str">
        <f>IF(ISBLANK('Pre-MIPPA'!N29),"",'Pre-MIPPA'!N29)</f>
        <v/>
      </c>
      <c r="L56" s="84" t="str">
        <f>IF(ISBLANK('Pre-MIPPA'!O29),"",'Pre-MIPPA'!O29)</f>
        <v/>
      </c>
      <c r="M56" s="84" t="str">
        <f>IF(ISBLANK('Pre-MIPPA'!P29),"",'Pre-MIPPA'!P29)</f>
        <v/>
      </c>
      <c r="N56" s="84" t="str">
        <f>IF(ISBLANK('Pre-MIPPA'!Q29),"",'Pre-MIPPA'!Q29)</f>
        <v/>
      </c>
      <c r="O56" s="84" t="str">
        <f>IF(ISBLANK('Pre-MIPPA'!R29),"",'Pre-MIPPA'!R29)</f>
        <v/>
      </c>
      <c r="P56" s="84" t="str">
        <f>IF(ISBLANK('Pre-MIPPA'!S29),"",'Pre-MIPPA'!S29)</f>
        <v/>
      </c>
      <c r="Q56" s="84" t="str">
        <f>IF(ISBLANK('Pre-MIPPA'!T29),"",'Pre-MIPPA'!T29)</f>
        <v/>
      </c>
      <c r="R56" s="84" t="str">
        <f>IF(ISBLANK('Pre-MIPPA'!U29),"",'Pre-MIPPA'!U29)</f>
        <v/>
      </c>
      <c r="S56" s="47" t="str">
        <f>IF(ISBLANK('Pre-MIPPA'!V29),"",'Pre-MIPPA'!V29)</f>
        <v/>
      </c>
      <c r="T56" s="47" t="str">
        <f>IF(ISBLANK('Pre-MIPPA'!W29),"",'Pre-MIPPA'!W29)</f>
        <v/>
      </c>
    </row>
    <row r="57" spans="1:20" x14ac:dyDescent="0.25">
      <c r="A57" s="17" t="str">
        <f>IF(ISBLANK(MAIN!B$3),"",MAIN!B$3)</f>
        <v/>
      </c>
      <c r="B57" s="17" t="str">
        <f>IF(ISBLANK(MAIN!B$4),"",MAIN!B$4)</f>
        <v xml:space="preserve"> </v>
      </c>
      <c r="C57" s="17" t="str">
        <f>IF(ISBLANK(MAIN!B$5),"",MAIN!B$5)</f>
        <v/>
      </c>
      <c r="D57" s="17" t="str">
        <f>IF(ISBLANK(MAIN!B$6),"",MAIN!B$6)</f>
        <v/>
      </c>
      <c r="E57" s="17" t="str">
        <f>IF(ISBLANK(MAIN!B$7),"",MAIN!B$7)</f>
        <v/>
      </c>
      <c r="F57" s="17" t="str">
        <f>IF(ISBLANK('Pre-MIPPA'!$N$27),"",'Pre-MIPPA'!$N$27)</f>
        <v/>
      </c>
      <c r="G57" s="17" t="str">
        <f>G56</f>
        <v>Plan I</v>
      </c>
      <c r="H57" s="17" t="s">
        <v>49</v>
      </c>
      <c r="I57" s="48" t="str">
        <f>IF(ISBLANK(MAIN!B$10),"",MAIN!B$10)</f>
        <v/>
      </c>
      <c r="J57" s="17">
        <f>IF(ISBLANK('Pre-MIPPA'!M30),"",'Pre-MIPPA'!M30)</f>
        <v>-4</v>
      </c>
      <c r="K57" s="83" t="str">
        <f>IF(ISBLANK('Pre-MIPPA'!N30),"",'Pre-MIPPA'!N30)</f>
        <v/>
      </c>
      <c r="L57" s="84" t="str">
        <f>IF(ISBLANK('Pre-MIPPA'!O30),"",'Pre-MIPPA'!O30)</f>
        <v/>
      </c>
      <c r="M57" s="84" t="str">
        <f>IF(ISBLANK('Pre-MIPPA'!P30),"",'Pre-MIPPA'!P30)</f>
        <v/>
      </c>
      <c r="N57" s="84" t="str">
        <f>IF(ISBLANK('Pre-MIPPA'!Q30),"",'Pre-MIPPA'!Q30)</f>
        <v/>
      </c>
      <c r="O57" s="84" t="str">
        <f>IF(ISBLANK('Pre-MIPPA'!R30),"",'Pre-MIPPA'!R30)</f>
        <v/>
      </c>
      <c r="P57" s="84" t="str">
        <f>IF(ISBLANK('Pre-MIPPA'!S30),"",'Pre-MIPPA'!S30)</f>
        <v/>
      </c>
      <c r="Q57" s="84" t="str">
        <f>IF(ISBLANK('Pre-MIPPA'!T30),"",'Pre-MIPPA'!T30)</f>
        <v/>
      </c>
      <c r="R57" s="84" t="str">
        <f>IF(ISBLANK('Pre-MIPPA'!U30),"",'Pre-MIPPA'!U30)</f>
        <v/>
      </c>
      <c r="S57" s="47" t="str">
        <f>IF(ISBLANK('Pre-MIPPA'!V30),"",'Pre-MIPPA'!V30)</f>
        <v/>
      </c>
      <c r="T57" s="47" t="str">
        <f>IF(ISBLANK('Pre-MIPPA'!W30),"",'Pre-MIPPA'!W30)</f>
        <v/>
      </c>
    </row>
    <row r="58" spans="1:20" x14ac:dyDescent="0.25">
      <c r="A58" s="17" t="str">
        <f>IF(ISBLANK(MAIN!B$3),"",MAIN!B$3)</f>
        <v/>
      </c>
      <c r="B58" s="17" t="str">
        <f>IF(ISBLANK(MAIN!B$4),"",MAIN!B$4)</f>
        <v xml:space="preserve"> </v>
      </c>
      <c r="C58" s="17" t="str">
        <f>IF(ISBLANK(MAIN!B$5),"",MAIN!B$5)</f>
        <v/>
      </c>
      <c r="D58" s="17" t="str">
        <f>IF(ISBLANK(MAIN!B$6),"",MAIN!B$6)</f>
        <v/>
      </c>
      <c r="E58" s="17" t="str">
        <f>IF(ISBLANK(MAIN!B$7),"",MAIN!B$7)</f>
        <v/>
      </c>
      <c r="F58" s="17" t="str">
        <f>IF(ISBLANK('Pre-MIPPA'!$N$27),"",'Pre-MIPPA'!$N$27)</f>
        <v/>
      </c>
      <c r="G58" s="17" t="str">
        <f t="shared" ref="G58:G61" si="9">G57</f>
        <v>Plan I</v>
      </c>
      <c r="H58" s="17" t="s">
        <v>49</v>
      </c>
      <c r="I58" s="48" t="str">
        <f>IF(ISBLANK(MAIN!B$10),"",MAIN!B$10)</f>
        <v/>
      </c>
      <c r="J58" s="17">
        <f>IF(ISBLANK('Pre-MIPPA'!M31),"",'Pre-MIPPA'!M31)</f>
        <v>-3</v>
      </c>
      <c r="K58" s="83" t="str">
        <f>IF(ISBLANK('Pre-MIPPA'!N31),"",'Pre-MIPPA'!N31)</f>
        <v/>
      </c>
      <c r="L58" s="84" t="str">
        <f>IF(ISBLANK('Pre-MIPPA'!O31),"",'Pre-MIPPA'!O31)</f>
        <v/>
      </c>
      <c r="M58" s="84" t="str">
        <f>IF(ISBLANK('Pre-MIPPA'!P31),"",'Pre-MIPPA'!P31)</f>
        <v/>
      </c>
      <c r="N58" s="84" t="str">
        <f>IF(ISBLANK('Pre-MIPPA'!Q31),"",'Pre-MIPPA'!Q31)</f>
        <v/>
      </c>
      <c r="O58" s="84" t="str">
        <f>IF(ISBLANK('Pre-MIPPA'!R31),"",'Pre-MIPPA'!R31)</f>
        <v/>
      </c>
      <c r="P58" s="84" t="str">
        <f>IF(ISBLANK('Pre-MIPPA'!S31),"",'Pre-MIPPA'!S31)</f>
        <v/>
      </c>
      <c r="Q58" s="84" t="str">
        <f>IF(ISBLANK('Pre-MIPPA'!T31),"",'Pre-MIPPA'!T31)</f>
        <v/>
      </c>
      <c r="R58" s="84" t="str">
        <f>IF(ISBLANK('Pre-MIPPA'!U31),"",'Pre-MIPPA'!U31)</f>
        <v/>
      </c>
      <c r="S58" s="47" t="str">
        <f>IF(ISBLANK('Pre-MIPPA'!V31),"",'Pre-MIPPA'!V31)</f>
        <v/>
      </c>
      <c r="T58" s="47" t="str">
        <f>IF(ISBLANK('Pre-MIPPA'!W31),"",'Pre-MIPPA'!W31)</f>
        <v/>
      </c>
    </row>
    <row r="59" spans="1:20" x14ac:dyDescent="0.25">
      <c r="A59" s="17" t="str">
        <f>IF(ISBLANK(MAIN!B$3),"",MAIN!B$3)</f>
        <v/>
      </c>
      <c r="B59" s="17" t="str">
        <f>IF(ISBLANK(MAIN!B$4),"",MAIN!B$4)</f>
        <v xml:space="preserve"> </v>
      </c>
      <c r="C59" s="17" t="str">
        <f>IF(ISBLANK(MAIN!B$5),"",MAIN!B$5)</f>
        <v/>
      </c>
      <c r="D59" s="17" t="str">
        <f>IF(ISBLANK(MAIN!B$6),"",MAIN!B$6)</f>
        <v/>
      </c>
      <c r="E59" s="17" t="str">
        <f>IF(ISBLANK(MAIN!B$7),"",MAIN!B$7)</f>
        <v/>
      </c>
      <c r="F59" s="17" t="str">
        <f>IF(ISBLANK('Pre-MIPPA'!$N$27),"",'Pre-MIPPA'!$N$27)</f>
        <v/>
      </c>
      <c r="G59" s="17" t="str">
        <f t="shared" si="9"/>
        <v>Plan I</v>
      </c>
      <c r="H59" s="17" t="s">
        <v>49</v>
      </c>
      <c r="I59" s="48" t="str">
        <f>IF(ISBLANK(MAIN!B$10),"",MAIN!B$10)</f>
        <v/>
      </c>
      <c r="J59" s="17">
        <f>IF(ISBLANK('Pre-MIPPA'!M32),"",'Pre-MIPPA'!M32)</f>
        <v>-2</v>
      </c>
      <c r="K59" s="83" t="str">
        <f>IF(ISBLANK('Pre-MIPPA'!N32),"",'Pre-MIPPA'!N32)</f>
        <v/>
      </c>
      <c r="L59" s="84" t="str">
        <f>IF(ISBLANK('Pre-MIPPA'!O32),"",'Pre-MIPPA'!O32)</f>
        <v/>
      </c>
      <c r="M59" s="84" t="str">
        <f>IF(ISBLANK('Pre-MIPPA'!P32),"",'Pre-MIPPA'!P32)</f>
        <v/>
      </c>
      <c r="N59" s="84" t="str">
        <f>IF(ISBLANK('Pre-MIPPA'!Q32),"",'Pre-MIPPA'!Q32)</f>
        <v/>
      </c>
      <c r="O59" s="84" t="str">
        <f>IF(ISBLANK('Pre-MIPPA'!R32),"",'Pre-MIPPA'!R32)</f>
        <v/>
      </c>
      <c r="P59" s="84" t="str">
        <f>IF(ISBLANK('Pre-MIPPA'!S32),"",'Pre-MIPPA'!S32)</f>
        <v/>
      </c>
      <c r="Q59" s="84" t="str">
        <f>IF(ISBLANK('Pre-MIPPA'!T32),"",'Pre-MIPPA'!T32)</f>
        <v/>
      </c>
      <c r="R59" s="84" t="str">
        <f>IF(ISBLANK('Pre-MIPPA'!U32),"",'Pre-MIPPA'!U32)</f>
        <v/>
      </c>
      <c r="S59" s="47" t="str">
        <f>IF(ISBLANK('Pre-MIPPA'!V32),"",'Pre-MIPPA'!V32)</f>
        <v/>
      </c>
      <c r="T59" s="47" t="str">
        <f>IF(ISBLANK('Pre-MIPPA'!W32),"",'Pre-MIPPA'!W32)</f>
        <v/>
      </c>
    </row>
    <row r="60" spans="1:20" x14ac:dyDescent="0.25">
      <c r="A60" s="17" t="str">
        <f>IF(ISBLANK(MAIN!B$3),"",MAIN!B$3)</f>
        <v/>
      </c>
      <c r="B60" s="17" t="str">
        <f>IF(ISBLANK(MAIN!B$4),"",MAIN!B$4)</f>
        <v xml:space="preserve"> </v>
      </c>
      <c r="C60" s="17" t="str">
        <f>IF(ISBLANK(MAIN!B$5),"",MAIN!B$5)</f>
        <v/>
      </c>
      <c r="D60" s="17" t="str">
        <f>IF(ISBLANK(MAIN!B$6),"",MAIN!B$6)</f>
        <v/>
      </c>
      <c r="E60" s="17" t="str">
        <f>IF(ISBLANK(MAIN!B$7),"",MAIN!B$7)</f>
        <v/>
      </c>
      <c r="F60" s="17" t="str">
        <f>IF(ISBLANK('Pre-MIPPA'!$N$27),"",'Pre-MIPPA'!$N$27)</f>
        <v/>
      </c>
      <c r="G60" s="17" t="str">
        <f t="shared" si="9"/>
        <v>Plan I</v>
      </c>
      <c r="H60" s="17" t="s">
        <v>49</v>
      </c>
      <c r="I60" s="48" t="str">
        <f>IF(ISBLANK(MAIN!B$10),"",MAIN!B$10)</f>
        <v/>
      </c>
      <c r="J60" s="17">
        <f>IF(ISBLANK('Pre-MIPPA'!M33),"",'Pre-MIPPA'!M33)</f>
        <v>-1</v>
      </c>
      <c r="K60" s="83" t="str">
        <f>IF(ISBLANK('Pre-MIPPA'!N33),"",'Pre-MIPPA'!N33)</f>
        <v/>
      </c>
      <c r="L60" s="84" t="str">
        <f>IF(ISBLANK('Pre-MIPPA'!O33),"",'Pre-MIPPA'!O33)</f>
        <v/>
      </c>
      <c r="M60" s="84" t="str">
        <f>IF(ISBLANK('Pre-MIPPA'!P33),"",'Pre-MIPPA'!P33)</f>
        <v/>
      </c>
      <c r="N60" s="84" t="str">
        <f>IF(ISBLANK('Pre-MIPPA'!Q33),"",'Pre-MIPPA'!Q33)</f>
        <v/>
      </c>
      <c r="O60" s="84" t="str">
        <f>IF(ISBLANK('Pre-MIPPA'!R33),"",'Pre-MIPPA'!R33)</f>
        <v/>
      </c>
      <c r="P60" s="84" t="str">
        <f>IF(ISBLANK('Pre-MIPPA'!S33),"",'Pre-MIPPA'!S33)</f>
        <v/>
      </c>
      <c r="Q60" s="84" t="str">
        <f>IF(ISBLANK('Pre-MIPPA'!T33),"",'Pre-MIPPA'!T33)</f>
        <v/>
      </c>
      <c r="R60" s="84" t="str">
        <f>IF(ISBLANK('Pre-MIPPA'!U33),"",'Pre-MIPPA'!U33)</f>
        <v/>
      </c>
      <c r="S60" s="47" t="str">
        <f>IF(ISBLANK('Pre-MIPPA'!V33),"",'Pre-MIPPA'!V33)</f>
        <v/>
      </c>
      <c r="T60" s="47" t="str">
        <f>IF(ISBLANK('Pre-MIPPA'!W33),"",'Pre-MIPPA'!W33)</f>
        <v/>
      </c>
    </row>
    <row r="61" spans="1:20" x14ac:dyDescent="0.25">
      <c r="A61" s="17" t="str">
        <f>IF(ISBLANK(MAIN!B$3),"",MAIN!B$3)</f>
        <v/>
      </c>
      <c r="B61" s="17" t="str">
        <f>IF(ISBLANK(MAIN!B$4),"",MAIN!B$4)</f>
        <v xml:space="preserve"> </v>
      </c>
      <c r="C61" s="17" t="str">
        <f>IF(ISBLANK(MAIN!B$5),"",MAIN!B$5)</f>
        <v/>
      </c>
      <c r="D61" s="17" t="str">
        <f>IF(ISBLANK(MAIN!B$6),"",MAIN!B$6)</f>
        <v/>
      </c>
      <c r="E61" s="17" t="str">
        <f>IF(ISBLANK(MAIN!B$7),"",MAIN!B$7)</f>
        <v/>
      </c>
      <c r="F61" s="17" t="str">
        <f>IF(ISBLANK('Pre-MIPPA'!$N$27),"",'Pre-MIPPA'!$N$27)</f>
        <v/>
      </c>
      <c r="G61" s="17" t="str">
        <f t="shared" si="9"/>
        <v>Plan I</v>
      </c>
      <c r="H61" s="17" t="s">
        <v>49</v>
      </c>
      <c r="I61" s="48" t="str">
        <f>IF(ISBLANK(MAIN!B$10),"",MAIN!B$10)</f>
        <v/>
      </c>
      <c r="J61" s="17">
        <f>IF(ISBLANK('Pre-MIPPA'!M34),"",'Pre-MIPPA'!M34)</f>
        <v>0</v>
      </c>
      <c r="K61" s="83" t="str">
        <f>IF(ISBLANK('Pre-MIPPA'!N34),"",'Pre-MIPPA'!N34)</f>
        <v/>
      </c>
      <c r="L61" s="84" t="str">
        <f>IF(ISBLANK('Pre-MIPPA'!O34),"",'Pre-MIPPA'!O34)</f>
        <v/>
      </c>
      <c r="M61" s="84" t="str">
        <f>IF(ISBLANK('Pre-MIPPA'!P34),"",'Pre-MIPPA'!P34)</f>
        <v/>
      </c>
      <c r="N61" s="84" t="str">
        <f>IF(ISBLANK('Pre-MIPPA'!Q34),"",'Pre-MIPPA'!Q34)</f>
        <v/>
      </c>
      <c r="O61" s="84" t="str">
        <f>IF(ISBLANK('Pre-MIPPA'!R34),"",'Pre-MIPPA'!R34)</f>
        <v/>
      </c>
      <c r="P61" s="84" t="str">
        <f>IF(ISBLANK('Pre-MIPPA'!S34),"",'Pre-MIPPA'!S34)</f>
        <v/>
      </c>
      <c r="Q61" s="84" t="str">
        <f>IF(ISBLANK('Pre-MIPPA'!T34),"",'Pre-MIPPA'!T34)</f>
        <v/>
      </c>
      <c r="R61" s="84" t="str">
        <f>IF(ISBLANK('Pre-MIPPA'!U34),"",'Pre-MIPPA'!U34)</f>
        <v/>
      </c>
      <c r="S61" s="47" t="str">
        <f>IF(ISBLANK('Pre-MIPPA'!V34),"",'Pre-MIPPA'!V34)</f>
        <v/>
      </c>
      <c r="T61" s="47" t="str">
        <f>IF(ISBLANK('Pre-MIPPA'!W34),"",'Pre-MIPPA'!W34)</f>
        <v/>
      </c>
    </row>
    <row r="62" spans="1:20" ht="13" x14ac:dyDescent="0.3">
      <c r="A62" s="17" t="str">
        <f>IF(ISBLANK(MAIN!B$3),"",MAIN!B$3)</f>
        <v/>
      </c>
      <c r="B62" s="17" t="str">
        <f>IF(ISBLANK(MAIN!B$4),"",MAIN!B$4)</f>
        <v xml:space="preserve"> </v>
      </c>
      <c r="C62" s="17" t="str">
        <f>IF(ISBLANK(MAIN!B$5),"",MAIN!B$5)</f>
        <v/>
      </c>
      <c r="D62" s="17" t="str">
        <f>IF(ISBLANK(MAIN!B$6),"",MAIN!B$6)</f>
        <v/>
      </c>
      <c r="E62" s="17" t="str">
        <f>IF(ISBLANK(MAIN!B$7),"",MAIN!B$7)</f>
        <v/>
      </c>
      <c r="F62" s="17" t="str">
        <f>IF(ISBLANK('Pre-MIPPA'!$N$38),"",'Pre-MIPPA'!$N$38)</f>
        <v/>
      </c>
      <c r="G62" s="56" t="s">
        <v>8</v>
      </c>
      <c r="H62" s="17" t="s">
        <v>49</v>
      </c>
      <c r="I62" s="48" t="str">
        <f>IF(ISBLANK(MAIN!B$10),"",MAIN!B$10)</f>
        <v/>
      </c>
      <c r="J62" s="17" t="str">
        <f>IF(ISBLANK('Pre-MIPPA'!M40),"",'Pre-MIPPA'!M40)</f>
        <v>Pre--4</v>
      </c>
      <c r="K62" s="83" t="str">
        <f>IF(ISBLANK('Pre-MIPPA'!N40),"",'Pre-MIPPA'!N40)</f>
        <v/>
      </c>
      <c r="L62" s="84" t="str">
        <f>IF(ISBLANK('Pre-MIPPA'!O40),"",'Pre-MIPPA'!O40)</f>
        <v/>
      </c>
      <c r="M62" s="84" t="str">
        <f>IF(ISBLANK('Pre-MIPPA'!P40),"",'Pre-MIPPA'!P40)</f>
        <v/>
      </c>
      <c r="N62" s="84" t="str">
        <f>IF(ISBLANK('Pre-MIPPA'!Q40),"",'Pre-MIPPA'!Q40)</f>
        <v/>
      </c>
      <c r="O62" s="84" t="str">
        <f>IF(ISBLANK('Pre-MIPPA'!R40),"",'Pre-MIPPA'!R40)</f>
        <v/>
      </c>
      <c r="P62" s="84" t="str">
        <f>IF(ISBLANK('Pre-MIPPA'!S40),"",'Pre-MIPPA'!S40)</f>
        <v/>
      </c>
      <c r="Q62" s="84" t="str">
        <f>IF(ISBLANK('Pre-MIPPA'!T40),"",'Pre-MIPPA'!T40)</f>
        <v/>
      </c>
      <c r="R62" s="84" t="str">
        <f>IF(ISBLANK('Pre-MIPPA'!U40),"",'Pre-MIPPA'!U40)</f>
        <v/>
      </c>
      <c r="S62" s="47" t="str">
        <f>IF(ISBLANK('Pre-MIPPA'!V40),"",'Pre-MIPPA'!V40)</f>
        <v/>
      </c>
      <c r="T62" s="47" t="str">
        <f>IF(ISBLANK('Pre-MIPPA'!W40),"",'Pre-MIPPA'!W40)</f>
        <v/>
      </c>
    </row>
    <row r="63" spans="1:20" x14ac:dyDescent="0.25">
      <c r="A63" s="17" t="str">
        <f>IF(ISBLANK(MAIN!B$3),"",MAIN!B$3)</f>
        <v/>
      </c>
      <c r="B63" s="17" t="str">
        <f>IF(ISBLANK(MAIN!B$4),"",MAIN!B$4)</f>
        <v xml:space="preserve"> </v>
      </c>
      <c r="C63" s="17" t="str">
        <f>IF(ISBLANK(MAIN!B$5),"",MAIN!B$5)</f>
        <v/>
      </c>
      <c r="D63" s="17" t="str">
        <f>IF(ISBLANK(MAIN!B$6),"",MAIN!B$6)</f>
        <v/>
      </c>
      <c r="E63" s="17" t="str">
        <f>IF(ISBLANK(MAIN!B$7),"",MAIN!B$7)</f>
        <v/>
      </c>
      <c r="F63" s="17" t="str">
        <f>IF(ISBLANK('Pre-MIPPA'!$N$38),"",'Pre-MIPPA'!$N$38)</f>
        <v/>
      </c>
      <c r="G63" s="17" t="str">
        <f>G62</f>
        <v>Plan J</v>
      </c>
      <c r="H63" s="17" t="s">
        <v>49</v>
      </c>
      <c r="I63" s="48" t="str">
        <f>IF(ISBLANK(MAIN!B$10),"",MAIN!B$10)</f>
        <v/>
      </c>
      <c r="J63" s="17">
        <f>IF(ISBLANK('Pre-MIPPA'!M41),"",'Pre-MIPPA'!M41)</f>
        <v>-4</v>
      </c>
      <c r="K63" s="83" t="str">
        <f>IF(ISBLANK('Pre-MIPPA'!N41),"",'Pre-MIPPA'!N41)</f>
        <v/>
      </c>
      <c r="L63" s="84" t="str">
        <f>IF(ISBLANK('Pre-MIPPA'!O41),"",'Pre-MIPPA'!O41)</f>
        <v/>
      </c>
      <c r="M63" s="84" t="str">
        <f>IF(ISBLANK('Pre-MIPPA'!P41),"",'Pre-MIPPA'!P41)</f>
        <v/>
      </c>
      <c r="N63" s="84" t="str">
        <f>IF(ISBLANK('Pre-MIPPA'!Q41),"",'Pre-MIPPA'!Q41)</f>
        <v/>
      </c>
      <c r="O63" s="84" t="str">
        <f>IF(ISBLANK('Pre-MIPPA'!R41),"",'Pre-MIPPA'!R41)</f>
        <v/>
      </c>
      <c r="P63" s="84" t="str">
        <f>IF(ISBLANK('Pre-MIPPA'!S41),"",'Pre-MIPPA'!S41)</f>
        <v/>
      </c>
      <c r="Q63" s="84" t="str">
        <f>IF(ISBLANK('Pre-MIPPA'!T41),"",'Pre-MIPPA'!T41)</f>
        <v/>
      </c>
      <c r="R63" s="84" t="str">
        <f>IF(ISBLANK('Pre-MIPPA'!U41),"",'Pre-MIPPA'!U41)</f>
        <v/>
      </c>
      <c r="S63" s="47" t="str">
        <f>IF(ISBLANK('Pre-MIPPA'!V41),"",'Pre-MIPPA'!V41)</f>
        <v/>
      </c>
      <c r="T63" s="47" t="str">
        <f>IF(ISBLANK('Pre-MIPPA'!W41),"",'Pre-MIPPA'!W41)</f>
        <v/>
      </c>
    </row>
    <row r="64" spans="1:20" x14ac:dyDescent="0.25">
      <c r="A64" s="17" t="str">
        <f>IF(ISBLANK(MAIN!B$3),"",MAIN!B$3)</f>
        <v/>
      </c>
      <c r="B64" s="17" t="str">
        <f>IF(ISBLANK(MAIN!B$4),"",MAIN!B$4)</f>
        <v xml:space="preserve"> </v>
      </c>
      <c r="C64" s="17" t="str">
        <f>IF(ISBLANK(MAIN!B$5),"",MAIN!B$5)</f>
        <v/>
      </c>
      <c r="D64" s="17" t="str">
        <f>IF(ISBLANK(MAIN!B$6),"",MAIN!B$6)</f>
        <v/>
      </c>
      <c r="E64" s="17" t="str">
        <f>IF(ISBLANK(MAIN!B$7),"",MAIN!B$7)</f>
        <v/>
      </c>
      <c r="F64" s="17" t="str">
        <f>IF(ISBLANK('Pre-MIPPA'!$N$38),"",'Pre-MIPPA'!$N$38)</f>
        <v/>
      </c>
      <c r="G64" s="17" t="str">
        <f t="shared" ref="G64:G67" si="10">G63</f>
        <v>Plan J</v>
      </c>
      <c r="H64" s="17" t="s">
        <v>49</v>
      </c>
      <c r="I64" s="48" t="str">
        <f>IF(ISBLANK(MAIN!B$10),"",MAIN!B$10)</f>
        <v/>
      </c>
      <c r="J64" s="17">
        <f>IF(ISBLANK('Pre-MIPPA'!M42),"",'Pre-MIPPA'!M42)</f>
        <v>-3</v>
      </c>
      <c r="K64" s="83" t="str">
        <f>IF(ISBLANK('Pre-MIPPA'!N42),"",'Pre-MIPPA'!N42)</f>
        <v/>
      </c>
      <c r="L64" s="84" t="str">
        <f>IF(ISBLANK('Pre-MIPPA'!O42),"",'Pre-MIPPA'!O42)</f>
        <v/>
      </c>
      <c r="M64" s="84" t="str">
        <f>IF(ISBLANK('Pre-MIPPA'!P42),"",'Pre-MIPPA'!P42)</f>
        <v/>
      </c>
      <c r="N64" s="84" t="str">
        <f>IF(ISBLANK('Pre-MIPPA'!Q42),"",'Pre-MIPPA'!Q42)</f>
        <v/>
      </c>
      <c r="O64" s="84" t="str">
        <f>IF(ISBLANK('Pre-MIPPA'!R42),"",'Pre-MIPPA'!R42)</f>
        <v/>
      </c>
      <c r="P64" s="84" t="str">
        <f>IF(ISBLANK('Pre-MIPPA'!S42),"",'Pre-MIPPA'!S42)</f>
        <v/>
      </c>
      <c r="Q64" s="84" t="str">
        <f>IF(ISBLANK('Pre-MIPPA'!T42),"",'Pre-MIPPA'!T42)</f>
        <v/>
      </c>
      <c r="R64" s="84" t="str">
        <f>IF(ISBLANK('Pre-MIPPA'!U42),"",'Pre-MIPPA'!U42)</f>
        <v/>
      </c>
      <c r="S64" s="47" t="str">
        <f>IF(ISBLANK('Pre-MIPPA'!V42),"",'Pre-MIPPA'!V42)</f>
        <v/>
      </c>
      <c r="T64" s="47" t="str">
        <f>IF(ISBLANK('Pre-MIPPA'!W42),"",'Pre-MIPPA'!W42)</f>
        <v/>
      </c>
    </row>
    <row r="65" spans="1:20" x14ac:dyDescent="0.25">
      <c r="A65" s="17" t="str">
        <f>IF(ISBLANK(MAIN!B$3),"",MAIN!B$3)</f>
        <v/>
      </c>
      <c r="B65" s="17" t="str">
        <f>IF(ISBLANK(MAIN!B$4),"",MAIN!B$4)</f>
        <v xml:space="preserve"> </v>
      </c>
      <c r="C65" s="17" t="str">
        <f>IF(ISBLANK(MAIN!B$5),"",MAIN!B$5)</f>
        <v/>
      </c>
      <c r="D65" s="17" t="str">
        <f>IF(ISBLANK(MAIN!B$6),"",MAIN!B$6)</f>
        <v/>
      </c>
      <c r="E65" s="17" t="str">
        <f>IF(ISBLANK(MAIN!B$7),"",MAIN!B$7)</f>
        <v/>
      </c>
      <c r="F65" s="17" t="str">
        <f>IF(ISBLANK('Pre-MIPPA'!$N$38),"",'Pre-MIPPA'!$N$38)</f>
        <v/>
      </c>
      <c r="G65" s="17" t="str">
        <f t="shared" si="10"/>
        <v>Plan J</v>
      </c>
      <c r="H65" s="17" t="s">
        <v>49</v>
      </c>
      <c r="I65" s="48" t="str">
        <f>IF(ISBLANK(MAIN!B$10),"",MAIN!B$10)</f>
        <v/>
      </c>
      <c r="J65" s="17">
        <f>IF(ISBLANK('Pre-MIPPA'!M43),"",'Pre-MIPPA'!M43)</f>
        <v>-2</v>
      </c>
      <c r="K65" s="83" t="str">
        <f>IF(ISBLANK('Pre-MIPPA'!N43),"",'Pre-MIPPA'!N43)</f>
        <v/>
      </c>
      <c r="L65" s="84" t="str">
        <f>IF(ISBLANK('Pre-MIPPA'!O43),"",'Pre-MIPPA'!O43)</f>
        <v/>
      </c>
      <c r="M65" s="84" t="str">
        <f>IF(ISBLANK('Pre-MIPPA'!P43),"",'Pre-MIPPA'!P43)</f>
        <v/>
      </c>
      <c r="N65" s="84" t="str">
        <f>IF(ISBLANK('Pre-MIPPA'!Q43),"",'Pre-MIPPA'!Q43)</f>
        <v/>
      </c>
      <c r="O65" s="84" t="str">
        <f>IF(ISBLANK('Pre-MIPPA'!R43),"",'Pre-MIPPA'!R43)</f>
        <v/>
      </c>
      <c r="P65" s="84" t="str">
        <f>IF(ISBLANK('Pre-MIPPA'!S43),"",'Pre-MIPPA'!S43)</f>
        <v/>
      </c>
      <c r="Q65" s="84" t="str">
        <f>IF(ISBLANK('Pre-MIPPA'!T43),"",'Pre-MIPPA'!T43)</f>
        <v/>
      </c>
      <c r="R65" s="84" t="str">
        <f>IF(ISBLANK('Pre-MIPPA'!U43),"",'Pre-MIPPA'!U43)</f>
        <v/>
      </c>
      <c r="S65" s="47" t="str">
        <f>IF(ISBLANK('Pre-MIPPA'!V43),"",'Pre-MIPPA'!V43)</f>
        <v/>
      </c>
      <c r="T65" s="47" t="str">
        <f>IF(ISBLANK('Pre-MIPPA'!W43),"",'Pre-MIPPA'!W43)</f>
        <v/>
      </c>
    </row>
    <row r="66" spans="1:20" x14ac:dyDescent="0.25">
      <c r="A66" s="17" t="str">
        <f>IF(ISBLANK(MAIN!B$3),"",MAIN!B$3)</f>
        <v/>
      </c>
      <c r="B66" s="17" t="str">
        <f>IF(ISBLANK(MAIN!B$4),"",MAIN!B$4)</f>
        <v xml:space="preserve"> </v>
      </c>
      <c r="C66" s="17" t="str">
        <f>IF(ISBLANK(MAIN!B$5),"",MAIN!B$5)</f>
        <v/>
      </c>
      <c r="D66" s="17" t="str">
        <f>IF(ISBLANK(MAIN!B$6),"",MAIN!B$6)</f>
        <v/>
      </c>
      <c r="E66" s="17" t="str">
        <f>IF(ISBLANK(MAIN!B$7),"",MAIN!B$7)</f>
        <v/>
      </c>
      <c r="F66" s="17" t="str">
        <f>IF(ISBLANK('Pre-MIPPA'!$N$38),"",'Pre-MIPPA'!$N$38)</f>
        <v/>
      </c>
      <c r="G66" s="17" t="str">
        <f t="shared" si="10"/>
        <v>Plan J</v>
      </c>
      <c r="H66" s="17" t="s">
        <v>49</v>
      </c>
      <c r="I66" s="48" t="str">
        <f>IF(ISBLANK(MAIN!B$10),"",MAIN!B$10)</f>
        <v/>
      </c>
      <c r="J66" s="17">
        <f>IF(ISBLANK('Pre-MIPPA'!M44),"",'Pre-MIPPA'!M44)</f>
        <v>-1</v>
      </c>
      <c r="K66" s="83" t="str">
        <f>IF(ISBLANK('Pre-MIPPA'!N44),"",'Pre-MIPPA'!N44)</f>
        <v/>
      </c>
      <c r="L66" s="84" t="str">
        <f>IF(ISBLANK('Pre-MIPPA'!O44),"",'Pre-MIPPA'!O44)</f>
        <v/>
      </c>
      <c r="M66" s="84" t="str">
        <f>IF(ISBLANK('Pre-MIPPA'!P44),"",'Pre-MIPPA'!P44)</f>
        <v/>
      </c>
      <c r="N66" s="84" t="str">
        <f>IF(ISBLANK('Pre-MIPPA'!Q44),"",'Pre-MIPPA'!Q44)</f>
        <v/>
      </c>
      <c r="O66" s="84" t="str">
        <f>IF(ISBLANK('Pre-MIPPA'!R44),"",'Pre-MIPPA'!R44)</f>
        <v/>
      </c>
      <c r="P66" s="84" t="str">
        <f>IF(ISBLANK('Pre-MIPPA'!S44),"",'Pre-MIPPA'!S44)</f>
        <v/>
      </c>
      <c r="Q66" s="84" t="str">
        <f>IF(ISBLANK('Pre-MIPPA'!T44),"",'Pre-MIPPA'!T44)</f>
        <v/>
      </c>
      <c r="R66" s="84" t="str">
        <f>IF(ISBLANK('Pre-MIPPA'!U44),"",'Pre-MIPPA'!U44)</f>
        <v/>
      </c>
      <c r="S66" s="47" t="str">
        <f>IF(ISBLANK('Pre-MIPPA'!V44),"",'Pre-MIPPA'!V44)</f>
        <v/>
      </c>
      <c r="T66" s="47" t="str">
        <f>IF(ISBLANK('Pre-MIPPA'!W44),"",'Pre-MIPPA'!W44)</f>
        <v/>
      </c>
    </row>
    <row r="67" spans="1:20" x14ac:dyDescent="0.25">
      <c r="A67" s="17" t="str">
        <f>IF(ISBLANK(MAIN!B$3),"",MAIN!B$3)</f>
        <v/>
      </c>
      <c r="B67" s="17" t="str">
        <f>IF(ISBLANK(MAIN!B$4),"",MAIN!B$4)</f>
        <v xml:space="preserve"> </v>
      </c>
      <c r="C67" s="17" t="str">
        <f>IF(ISBLANK(MAIN!B$5),"",MAIN!B$5)</f>
        <v/>
      </c>
      <c r="D67" s="17" t="str">
        <f>IF(ISBLANK(MAIN!B$6),"",MAIN!B$6)</f>
        <v/>
      </c>
      <c r="E67" s="17" t="str">
        <f>IF(ISBLANK(MAIN!B$7),"",MAIN!B$7)</f>
        <v/>
      </c>
      <c r="F67" s="17" t="str">
        <f>IF(ISBLANK('Pre-MIPPA'!$N$38),"",'Pre-MIPPA'!$N$38)</f>
        <v/>
      </c>
      <c r="G67" s="17" t="str">
        <f t="shared" si="10"/>
        <v>Plan J</v>
      </c>
      <c r="H67" s="17" t="s">
        <v>49</v>
      </c>
      <c r="I67" s="48" t="str">
        <f>IF(ISBLANK(MAIN!B$10),"",MAIN!B$10)</f>
        <v/>
      </c>
      <c r="J67" s="17">
        <f>IF(ISBLANK('Pre-MIPPA'!M45),"",'Pre-MIPPA'!M45)</f>
        <v>0</v>
      </c>
      <c r="K67" s="83" t="str">
        <f>IF(ISBLANK('Pre-MIPPA'!N45),"",'Pre-MIPPA'!N45)</f>
        <v/>
      </c>
      <c r="L67" s="84" t="str">
        <f>IF(ISBLANK('Pre-MIPPA'!O45),"",'Pre-MIPPA'!O45)</f>
        <v/>
      </c>
      <c r="M67" s="84" t="str">
        <f>IF(ISBLANK('Pre-MIPPA'!P45),"",'Pre-MIPPA'!P45)</f>
        <v/>
      </c>
      <c r="N67" s="84" t="str">
        <f>IF(ISBLANK('Pre-MIPPA'!Q45),"",'Pre-MIPPA'!Q45)</f>
        <v/>
      </c>
      <c r="O67" s="84" t="str">
        <f>IF(ISBLANK('Pre-MIPPA'!R45),"",'Pre-MIPPA'!R45)</f>
        <v/>
      </c>
      <c r="P67" s="84" t="str">
        <f>IF(ISBLANK('Pre-MIPPA'!S45),"",'Pre-MIPPA'!S45)</f>
        <v/>
      </c>
      <c r="Q67" s="84" t="str">
        <f>IF(ISBLANK('Pre-MIPPA'!T45),"",'Pre-MIPPA'!T45)</f>
        <v/>
      </c>
      <c r="R67" s="84" t="str">
        <f>IF(ISBLANK('Pre-MIPPA'!U45),"",'Pre-MIPPA'!U45)</f>
        <v/>
      </c>
      <c r="S67" s="47" t="str">
        <f>IF(ISBLANK('Pre-MIPPA'!V45),"",'Pre-MIPPA'!V45)</f>
        <v/>
      </c>
      <c r="T67" s="47" t="str">
        <f>IF(ISBLANK('Pre-MIPPA'!W45),"",'Pre-MIPPA'!W45)</f>
        <v/>
      </c>
    </row>
    <row r="68" spans="1:20" ht="13" x14ac:dyDescent="0.3">
      <c r="A68" s="17" t="str">
        <f>IF(ISBLANK(MAIN!B$3),"",MAIN!B$3)</f>
        <v/>
      </c>
      <c r="B68" s="17" t="str">
        <f>IF(ISBLANK(MAIN!B$4),"",MAIN!B$4)</f>
        <v xml:space="preserve"> </v>
      </c>
      <c r="C68" s="17" t="str">
        <f>IF(ISBLANK(MAIN!B$5),"",MAIN!B$5)</f>
        <v/>
      </c>
      <c r="D68" s="17" t="str">
        <f>IF(ISBLANK(MAIN!B$6),"",MAIN!B$6)</f>
        <v/>
      </c>
      <c r="E68" s="17" t="str">
        <f>IF(ISBLANK(MAIN!B$7),"",MAIN!B$7)</f>
        <v/>
      </c>
      <c r="F68" s="17" t="str">
        <f>IF(ISBLANK('Pre-MIPPA'!$N$49),"",'Pre-MIPPA'!$N$49)</f>
        <v/>
      </c>
      <c r="G68" s="56" t="s">
        <v>17</v>
      </c>
      <c r="H68" s="17" t="s">
        <v>49</v>
      </c>
      <c r="I68" s="48" t="str">
        <f>IF(ISBLANK(MAIN!B$10),"",MAIN!B$10)</f>
        <v/>
      </c>
      <c r="J68" s="17" t="str">
        <f>IF(ISBLANK('Pre-MIPPA'!M51),"",'Pre-MIPPA'!M51)</f>
        <v>Pre--4</v>
      </c>
      <c r="K68" s="83" t="str">
        <f>IF(ISBLANK('Pre-MIPPA'!N51),"",'Pre-MIPPA'!N51)</f>
        <v/>
      </c>
      <c r="L68" s="84" t="str">
        <f>IF(ISBLANK('Pre-MIPPA'!O51),"",'Pre-MIPPA'!O51)</f>
        <v/>
      </c>
      <c r="M68" s="84" t="str">
        <f>IF(ISBLANK('Pre-MIPPA'!P51),"",'Pre-MIPPA'!P51)</f>
        <v/>
      </c>
      <c r="N68" s="84" t="str">
        <f>IF(ISBLANK('Pre-MIPPA'!Q51),"",'Pre-MIPPA'!Q51)</f>
        <v/>
      </c>
      <c r="O68" s="84" t="str">
        <f>IF(ISBLANK('Pre-MIPPA'!R51),"",'Pre-MIPPA'!R51)</f>
        <v/>
      </c>
      <c r="P68" s="84" t="str">
        <f>IF(ISBLANK('Pre-MIPPA'!S51),"",'Pre-MIPPA'!S51)</f>
        <v/>
      </c>
      <c r="Q68" s="84" t="str">
        <f>IF(ISBLANK('Pre-MIPPA'!T51),"",'Pre-MIPPA'!T51)</f>
        <v/>
      </c>
      <c r="R68" s="84" t="str">
        <f>IF(ISBLANK('Pre-MIPPA'!U51),"",'Pre-MIPPA'!U51)</f>
        <v/>
      </c>
      <c r="S68" s="47" t="str">
        <f>IF(ISBLANK('Pre-MIPPA'!V51),"",'Pre-MIPPA'!V51)</f>
        <v/>
      </c>
      <c r="T68" s="47" t="str">
        <f>IF(ISBLANK('Pre-MIPPA'!W51),"",'Pre-MIPPA'!W51)</f>
        <v/>
      </c>
    </row>
    <row r="69" spans="1:20" x14ac:dyDescent="0.25">
      <c r="A69" s="17" t="str">
        <f>IF(ISBLANK(MAIN!B$3),"",MAIN!B$3)</f>
        <v/>
      </c>
      <c r="B69" s="17" t="str">
        <f>IF(ISBLANK(MAIN!B$4),"",MAIN!B$4)</f>
        <v xml:space="preserve"> </v>
      </c>
      <c r="C69" s="17" t="str">
        <f>IF(ISBLANK(MAIN!B$5),"",MAIN!B$5)</f>
        <v/>
      </c>
      <c r="D69" s="17" t="str">
        <f>IF(ISBLANK(MAIN!B$6),"",MAIN!B$6)</f>
        <v/>
      </c>
      <c r="E69" s="17" t="str">
        <f>IF(ISBLANK(MAIN!B$7),"",MAIN!B$7)</f>
        <v/>
      </c>
      <c r="F69" s="17" t="str">
        <f>IF(ISBLANK('Pre-MIPPA'!$N$49),"",'Pre-MIPPA'!$N$49)</f>
        <v/>
      </c>
      <c r="G69" s="17" t="str">
        <f>G68</f>
        <v>Plan K (1990)</v>
      </c>
      <c r="H69" s="17" t="s">
        <v>49</v>
      </c>
      <c r="I69" s="48" t="str">
        <f>IF(ISBLANK(MAIN!B$10),"",MAIN!B$10)</f>
        <v/>
      </c>
      <c r="J69" s="17">
        <f>IF(ISBLANK('Pre-MIPPA'!M52),"",'Pre-MIPPA'!M52)</f>
        <v>-4</v>
      </c>
      <c r="K69" s="83" t="str">
        <f>IF(ISBLANK('Pre-MIPPA'!N52),"",'Pre-MIPPA'!N52)</f>
        <v/>
      </c>
      <c r="L69" s="84" t="str">
        <f>IF(ISBLANK('Pre-MIPPA'!O52),"",'Pre-MIPPA'!O52)</f>
        <v/>
      </c>
      <c r="M69" s="84" t="str">
        <f>IF(ISBLANK('Pre-MIPPA'!P52),"",'Pre-MIPPA'!P52)</f>
        <v/>
      </c>
      <c r="N69" s="84" t="str">
        <f>IF(ISBLANK('Pre-MIPPA'!Q52),"",'Pre-MIPPA'!Q52)</f>
        <v/>
      </c>
      <c r="O69" s="84" t="str">
        <f>IF(ISBLANK('Pre-MIPPA'!R52),"",'Pre-MIPPA'!R52)</f>
        <v/>
      </c>
      <c r="P69" s="84" t="str">
        <f>IF(ISBLANK('Pre-MIPPA'!S52),"",'Pre-MIPPA'!S52)</f>
        <v/>
      </c>
      <c r="Q69" s="84" t="str">
        <f>IF(ISBLANK('Pre-MIPPA'!T52),"",'Pre-MIPPA'!T52)</f>
        <v/>
      </c>
      <c r="R69" s="84" t="str">
        <f>IF(ISBLANK('Pre-MIPPA'!U52),"",'Pre-MIPPA'!U52)</f>
        <v/>
      </c>
      <c r="S69" s="47" t="str">
        <f>IF(ISBLANK('Pre-MIPPA'!V52),"",'Pre-MIPPA'!V52)</f>
        <v/>
      </c>
      <c r="T69" s="47" t="str">
        <f>IF(ISBLANK('Pre-MIPPA'!W52),"",'Pre-MIPPA'!W52)</f>
        <v/>
      </c>
    </row>
    <row r="70" spans="1:20" x14ac:dyDescent="0.25">
      <c r="A70" s="17" t="str">
        <f>IF(ISBLANK(MAIN!B$3),"",MAIN!B$3)</f>
        <v/>
      </c>
      <c r="B70" s="17" t="str">
        <f>IF(ISBLANK(MAIN!B$4),"",MAIN!B$4)</f>
        <v xml:space="preserve"> </v>
      </c>
      <c r="C70" s="17" t="str">
        <f>IF(ISBLANK(MAIN!B$5),"",MAIN!B$5)</f>
        <v/>
      </c>
      <c r="D70" s="17" t="str">
        <f>IF(ISBLANK(MAIN!B$6),"",MAIN!B$6)</f>
        <v/>
      </c>
      <c r="E70" s="17" t="str">
        <f>IF(ISBLANK(MAIN!B$7),"",MAIN!B$7)</f>
        <v/>
      </c>
      <c r="F70" s="17" t="str">
        <f>IF(ISBLANK('Pre-MIPPA'!$N$49),"",'Pre-MIPPA'!$N$49)</f>
        <v/>
      </c>
      <c r="G70" s="17" t="str">
        <f t="shared" ref="G70:G73" si="11">G69</f>
        <v>Plan K (1990)</v>
      </c>
      <c r="H70" s="17" t="s">
        <v>49</v>
      </c>
      <c r="I70" s="48" t="str">
        <f>IF(ISBLANK(MAIN!B$10),"",MAIN!B$10)</f>
        <v/>
      </c>
      <c r="J70" s="17">
        <f>IF(ISBLANK('Pre-MIPPA'!M53),"",'Pre-MIPPA'!M53)</f>
        <v>-3</v>
      </c>
      <c r="K70" s="83" t="str">
        <f>IF(ISBLANK('Pre-MIPPA'!N53),"",'Pre-MIPPA'!N53)</f>
        <v/>
      </c>
      <c r="L70" s="84" t="str">
        <f>IF(ISBLANK('Pre-MIPPA'!O53),"",'Pre-MIPPA'!O53)</f>
        <v/>
      </c>
      <c r="M70" s="84" t="str">
        <f>IF(ISBLANK('Pre-MIPPA'!P53),"",'Pre-MIPPA'!P53)</f>
        <v/>
      </c>
      <c r="N70" s="84" t="str">
        <f>IF(ISBLANK('Pre-MIPPA'!Q53),"",'Pre-MIPPA'!Q53)</f>
        <v/>
      </c>
      <c r="O70" s="84" t="str">
        <f>IF(ISBLANK('Pre-MIPPA'!R53),"",'Pre-MIPPA'!R53)</f>
        <v/>
      </c>
      <c r="P70" s="84" t="str">
        <f>IF(ISBLANK('Pre-MIPPA'!S53),"",'Pre-MIPPA'!S53)</f>
        <v/>
      </c>
      <c r="Q70" s="84" t="str">
        <f>IF(ISBLANK('Pre-MIPPA'!T53),"",'Pre-MIPPA'!T53)</f>
        <v/>
      </c>
      <c r="R70" s="84" t="str">
        <f>IF(ISBLANK('Pre-MIPPA'!U53),"",'Pre-MIPPA'!U53)</f>
        <v/>
      </c>
      <c r="S70" s="47" t="str">
        <f>IF(ISBLANK('Pre-MIPPA'!V53),"",'Pre-MIPPA'!V53)</f>
        <v/>
      </c>
      <c r="T70" s="47" t="str">
        <f>IF(ISBLANK('Pre-MIPPA'!W53),"",'Pre-MIPPA'!W53)</f>
        <v/>
      </c>
    </row>
    <row r="71" spans="1:20" x14ac:dyDescent="0.25">
      <c r="A71" s="17" t="str">
        <f>IF(ISBLANK(MAIN!B$3),"",MAIN!B$3)</f>
        <v/>
      </c>
      <c r="B71" s="17" t="str">
        <f>IF(ISBLANK(MAIN!B$4),"",MAIN!B$4)</f>
        <v xml:space="preserve"> </v>
      </c>
      <c r="C71" s="17" t="str">
        <f>IF(ISBLANK(MAIN!B$5),"",MAIN!B$5)</f>
        <v/>
      </c>
      <c r="D71" s="17" t="str">
        <f>IF(ISBLANK(MAIN!B$6),"",MAIN!B$6)</f>
        <v/>
      </c>
      <c r="E71" s="17" t="str">
        <f>IF(ISBLANK(MAIN!B$7),"",MAIN!B$7)</f>
        <v/>
      </c>
      <c r="F71" s="17" t="str">
        <f>IF(ISBLANK('Pre-MIPPA'!$N$49),"",'Pre-MIPPA'!$N$49)</f>
        <v/>
      </c>
      <c r="G71" s="17" t="str">
        <f t="shared" si="11"/>
        <v>Plan K (1990)</v>
      </c>
      <c r="H71" s="17" t="s">
        <v>49</v>
      </c>
      <c r="I71" s="48" t="str">
        <f>IF(ISBLANK(MAIN!B$10),"",MAIN!B$10)</f>
        <v/>
      </c>
      <c r="J71" s="17">
        <f>IF(ISBLANK('Pre-MIPPA'!M54),"",'Pre-MIPPA'!M54)</f>
        <v>-2</v>
      </c>
      <c r="K71" s="83" t="str">
        <f>IF(ISBLANK('Pre-MIPPA'!N54),"",'Pre-MIPPA'!N54)</f>
        <v/>
      </c>
      <c r="L71" s="84" t="str">
        <f>IF(ISBLANK('Pre-MIPPA'!O54),"",'Pre-MIPPA'!O54)</f>
        <v/>
      </c>
      <c r="M71" s="84" t="str">
        <f>IF(ISBLANK('Pre-MIPPA'!P54),"",'Pre-MIPPA'!P54)</f>
        <v/>
      </c>
      <c r="N71" s="84" t="str">
        <f>IF(ISBLANK('Pre-MIPPA'!Q54),"",'Pre-MIPPA'!Q54)</f>
        <v/>
      </c>
      <c r="O71" s="84" t="str">
        <f>IF(ISBLANK('Pre-MIPPA'!R54),"",'Pre-MIPPA'!R54)</f>
        <v/>
      </c>
      <c r="P71" s="84" t="str">
        <f>IF(ISBLANK('Pre-MIPPA'!S54),"",'Pre-MIPPA'!S54)</f>
        <v/>
      </c>
      <c r="Q71" s="84" t="str">
        <f>IF(ISBLANK('Pre-MIPPA'!T54),"",'Pre-MIPPA'!T54)</f>
        <v/>
      </c>
      <c r="R71" s="84" t="str">
        <f>IF(ISBLANK('Pre-MIPPA'!U54),"",'Pre-MIPPA'!U54)</f>
        <v/>
      </c>
      <c r="S71" s="47" t="str">
        <f>IF(ISBLANK('Pre-MIPPA'!V54),"",'Pre-MIPPA'!V54)</f>
        <v/>
      </c>
      <c r="T71" s="47" t="str">
        <f>IF(ISBLANK('Pre-MIPPA'!W54),"",'Pre-MIPPA'!W54)</f>
        <v/>
      </c>
    </row>
    <row r="72" spans="1:20" x14ac:dyDescent="0.25">
      <c r="A72" s="17" t="str">
        <f>IF(ISBLANK(MAIN!B$3),"",MAIN!B$3)</f>
        <v/>
      </c>
      <c r="B72" s="17" t="str">
        <f>IF(ISBLANK(MAIN!B$4),"",MAIN!B$4)</f>
        <v xml:space="preserve"> </v>
      </c>
      <c r="C72" s="17" t="str">
        <f>IF(ISBLANK(MAIN!B$5),"",MAIN!B$5)</f>
        <v/>
      </c>
      <c r="D72" s="17" t="str">
        <f>IF(ISBLANK(MAIN!B$6),"",MAIN!B$6)</f>
        <v/>
      </c>
      <c r="E72" s="17" t="str">
        <f>IF(ISBLANK(MAIN!B$7),"",MAIN!B$7)</f>
        <v/>
      </c>
      <c r="F72" s="17" t="str">
        <f>IF(ISBLANK('Pre-MIPPA'!$N$49),"",'Pre-MIPPA'!$N$49)</f>
        <v/>
      </c>
      <c r="G72" s="17" t="str">
        <f t="shared" si="11"/>
        <v>Plan K (1990)</v>
      </c>
      <c r="H72" s="17" t="s">
        <v>49</v>
      </c>
      <c r="I72" s="48" t="str">
        <f>IF(ISBLANK(MAIN!B$10),"",MAIN!B$10)</f>
        <v/>
      </c>
      <c r="J72" s="17">
        <f>IF(ISBLANK('Pre-MIPPA'!M55),"",'Pre-MIPPA'!M55)</f>
        <v>-1</v>
      </c>
      <c r="K72" s="83" t="str">
        <f>IF(ISBLANK('Pre-MIPPA'!N55),"",'Pre-MIPPA'!N55)</f>
        <v/>
      </c>
      <c r="L72" s="84" t="str">
        <f>IF(ISBLANK('Pre-MIPPA'!O55),"",'Pre-MIPPA'!O55)</f>
        <v/>
      </c>
      <c r="M72" s="84" t="str">
        <f>IF(ISBLANK('Pre-MIPPA'!P55),"",'Pre-MIPPA'!P55)</f>
        <v/>
      </c>
      <c r="N72" s="84" t="str">
        <f>IF(ISBLANK('Pre-MIPPA'!Q55),"",'Pre-MIPPA'!Q55)</f>
        <v/>
      </c>
      <c r="O72" s="84" t="str">
        <f>IF(ISBLANK('Pre-MIPPA'!R55),"",'Pre-MIPPA'!R55)</f>
        <v/>
      </c>
      <c r="P72" s="84" t="str">
        <f>IF(ISBLANK('Pre-MIPPA'!S55),"",'Pre-MIPPA'!S55)</f>
        <v/>
      </c>
      <c r="Q72" s="84" t="str">
        <f>IF(ISBLANK('Pre-MIPPA'!T55),"",'Pre-MIPPA'!T55)</f>
        <v/>
      </c>
      <c r="R72" s="84" t="str">
        <f>IF(ISBLANK('Pre-MIPPA'!U55),"",'Pre-MIPPA'!U55)</f>
        <v/>
      </c>
      <c r="S72" s="47" t="str">
        <f>IF(ISBLANK('Pre-MIPPA'!V55),"",'Pre-MIPPA'!V55)</f>
        <v/>
      </c>
      <c r="T72" s="47" t="str">
        <f>IF(ISBLANK('Pre-MIPPA'!W55),"",'Pre-MIPPA'!W55)</f>
        <v/>
      </c>
    </row>
    <row r="73" spans="1:20" x14ac:dyDescent="0.25">
      <c r="A73" s="17" t="str">
        <f>IF(ISBLANK(MAIN!B$3),"",MAIN!B$3)</f>
        <v/>
      </c>
      <c r="B73" s="17" t="str">
        <f>IF(ISBLANK(MAIN!B$4),"",MAIN!B$4)</f>
        <v xml:space="preserve"> </v>
      </c>
      <c r="C73" s="17" t="str">
        <f>IF(ISBLANK(MAIN!B$5),"",MAIN!B$5)</f>
        <v/>
      </c>
      <c r="D73" s="17" t="str">
        <f>IF(ISBLANK(MAIN!B$6),"",MAIN!B$6)</f>
        <v/>
      </c>
      <c r="E73" s="17" t="str">
        <f>IF(ISBLANK(MAIN!B$7),"",MAIN!B$7)</f>
        <v/>
      </c>
      <c r="F73" s="17" t="str">
        <f>IF(ISBLANK('Pre-MIPPA'!$N$49),"",'Pre-MIPPA'!$N$49)</f>
        <v/>
      </c>
      <c r="G73" s="17" t="str">
        <f t="shared" si="11"/>
        <v>Plan K (1990)</v>
      </c>
      <c r="H73" s="17" t="s">
        <v>49</v>
      </c>
      <c r="I73" s="48" t="str">
        <f>IF(ISBLANK(MAIN!B$10),"",MAIN!B$10)</f>
        <v/>
      </c>
      <c r="J73" s="17">
        <f>IF(ISBLANK('Pre-MIPPA'!M56),"",'Pre-MIPPA'!M56)</f>
        <v>0</v>
      </c>
      <c r="K73" s="83" t="str">
        <f>IF(ISBLANK('Pre-MIPPA'!N56),"",'Pre-MIPPA'!N56)</f>
        <v/>
      </c>
      <c r="L73" s="84" t="str">
        <f>IF(ISBLANK('Pre-MIPPA'!O56),"",'Pre-MIPPA'!O56)</f>
        <v/>
      </c>
      <c r="M73" s="84" t="str">
        <f>IF(ISBLANK('Pre-MIPPA'!P56),"",'Pre-MIPPA'!P56)</f>
        <v/>
      </c>
      <c r="N73" s="84" t="str">
        <f>IF(ISBLANK('Pre-MIPPA'!Q56),"",'Pre-MIPPA'!Q56)</f>
        <v/>
      </c>
      <c r="O73" s="84" t="str">
        <f>IF(ISBLANK('Pre-MIPPA'!R56),"",'Pre-MIPPA'!R56)</f>
        <v/>
      </c>
      <c r="P73" s="84" t="str">
        <f>IF(ISBLANK('Pre-MIPPA'!S56),"",'Pre-MIPPA'!S56)</f>
        <v/>
      </c>
      <c r="Q73" s="84" t="str">
        <f>IF(ISBLANK('Pre-MIPPA'!T56),"",'Pre-MIPPA'!T56)</f>
        <v/>
      </c>
      <c r="R73" s="84" t="str">
        <f>IF(ISBLANK('Pre-MIPPA'!U56),"",'Pre-MIPPA'!U56)</f>
        <v/>
      </c>
      <c r="S73" s="47" t="str">
        <f>IF(ISBLANK('Pre-MIPPA'!V56),"",'Pre-MIPPA'!V56)</f>
        <v/>
      </c>
      <c r="T73" s="47" t="str">
        <f>IF(ISBLANK('Pre-MIPPA'!W56),"",'Pre-MIPPA'!W56)</f>
        <v/>
      </c>
    </row>
    <row r="74" spans="1:20" ht="13" x14ac:dyDescent="0.3">
      <c r="A74" s="17" t="str">
        <f>IF(ISBLANK(MAIN!B$3),"",MAIN!B$3)</f>
        <v/>
      </c>
      <c r="B74" s="17" t="str">
        <f>IF(ISBLANK(MAIN!B$4),"",MAIN!B$4)</f>
        <v xml:space="preserve"> </v>
      </c>
      <c r="C74" s="17" t="str">
        <f>IF(ISBLANK(MAIN!B$5),"",MAIN!B$5)</f>
        <v/>
      </c>
      <c r="D74" s="17" t="str">
        <f>IF(ISBLANK(MAIN!B$6),"",MAIN!B$6)</f>
        <v/>
      </c>
      <c r="E74" s="17" t="str">
        <f>IF(ISBLANK(MAIN!B$7),"",MAIN!B$7)</f>
        <v/>
      </c>
      <c r="F74" s="17" t="str">
        <f>IF(ISBLANK('Pre-MIPPA'!$N$60),"",'Pre-MIPPA'!$N$60)</f>
        <v/>
      </c>
      <c r="G74" s="56" t="s">
        <v>18</v>
      </c>
      <c r="H74" s="17" t="s">
        <v>49</v>
      </c>
      <c r="I74" s="48" t="str">
        <f>IF(ISBLANK(MAIN!B$10),"",MAIN!B$10)</f>
        <v/>
      </c>
      <c r="J74" s="17" t="str">
        <f>IF(ISBLANK('Pre-MIPPA'!M62),"",'Pre-MIPPA'!M62)</f>
        <v>Pre--4</v>
      </c>
      <c r="K74" s="83" t="str">
        <f>IF(ISBLANK('Pre-MIPPA'!N62),"",'Pre-MIPPA'!N62)</f>
        <v/>
      </c>
      <c r="L74" s="84" t="str">
        <f>IF(ISBLANK('Pre-MIPPA'!O62),"",'Pre-MIPPA'!O62)</f>
        <v/>
      </c>
      <c r="M74" s="84" t="str">
        <f>IF(ISBLANK('Pre-MIPPA'!P62),"",'Pre-MIPPA'!P62)</f>
        <v/>
      </c>
      <c r="N74" s="84" t="str">
        <f>IF(ISBLANK('Pre-MIPPA'!Q62),"",'Pre-MIPPA'!Q62)</f>
        <v/>
      </c>
      <c r="O74" s="84" t="str">
        <f>IF(ISBLANK('Pre-MIPPA'!R62),"",'Pre-MIPPA'!R62)</f>
        <v/>
      </c>
      <c r="P74" s="84" t="str">
        <f>IF(ISBLANK('Pre-MIPPA'!S62),"",'Pre-MIPPA'!S62)</f>
        <v/>
      </c>
      <c r="Q74" s="84" t="str">
        <f>IF(ISBLANK('Pre-MIPPA'!T62),"",'Pre-MIPPA'!T62)</f>
        <v/>
      </c>
      <c r="R74" s="84" t="str">
        <f>IF(ISBLANK('Pre-MIPPA'!U62),"",'Pre-MIPPA'!U62)</f>
        <v/>
      </c>
      <c r="S74" s="47" t="str">
        <f>IF(ISBLANK('Pre-MIPPA'!V62),"",'Pre-MIPPA'!V62)</f>
        <v/>
      </c>
      <c r="T74" s="47" t="str">
        <f>IF(ISBLANK('Pre-MIPPA'!W62),"",'Pre-MIPPA'!W62)</f>
        <v/>
      </c>
    </row>
    <row r="75" spans="1:20" x14ac:dyDescent="0.25">
      <c r="A75" s="17" t="str">
        <f>IF(ISBLANK(MAIN!B$3),"",MAIN!B$3)</f>
        <v/>
      </c>
      <c r="B75" s="17" t="str">
        <f>IF(ISBLANK(MAIN!B$4),"",MAIN!B$4)</f>
        <v xml:space="preserve"> </v>
      </c>
      <c r="C75" s="17" t="str">
        <f>IF(ISBLANK(MAIN!B$5),"",MAIN!B$5)</f>
        <v/>
      </c>
      <c r="D75" s="17" t="str">
        <f>IF(ISBLANK(MAIN!B$6),"",MAIN!B$6)</f>
        <v/>
      </c>
      <c r="E75" s="17" t="str">
        <f>IF(ISBLANK(MAIN!B$7),"",MAIN!B$7)</f>
        <v/>
      </c>
      <c r="F75" s="17" t="str">
        <f>IF(ISBLANK('Pre-MIPPA'!$N$60),"",'Pre-MIPPA'!$N$60)</f>
        <v/>
      </c>
      <c r="G75" s="17" t="str">
        <f>G74</f>
        <v>Plan L (1990)</v>
      </c>
      <c r="H75" s="17" t="s">
        <v>49</v>
      </c>
      <c r="I75" s="48" t="str">
        <f>IF(ISBLANK(MAIN!B$10),"",MAIN!B$10)</f>
        <v/>
      </c>
      <c r="J75" s="17">
        <f>IF(ISBLANK('Pre-MIPPA'!M63),"",'Pre-MIPPA'!M63)</f>
        <v>-4</v>
      </c>
      <c r="K75" s="83" t="str">
        <f>IF(ISBLANK('Pre-MIPPA'!N63),"",'Pre-MIPPA'!N63)</f>
        <v/>
      </c>
      <c r="L75" s="84" t="str">
        <f>IF(ISBLANK('Pre-MIPPA'!O63),"",'Pre-MIPPA'!O63)</f>
        <v/>
      </c>
      <c r="M75" s="84" t="str">
        <f>IF(ISBLANK('Pre-MIPPA'!P63),"",'Pre-MIPPA'!P63)</f>
        <v/>
      </c>
      <c r="N75" s="84" t="str">
        <f>IF(ISBLANK('Pre-MIPPA'!Q63),"",'Pre-MIPPA'!Q63)</f>
        <v/>
      </c>
      <c r="O75" s="84" t="str">
        <f>IF(ISBLANK('Pre-MIPPA'!R63),"",'Pre-MIPPA'!R63)</f>
        <v/>
      </c>
      <c r="P75" s="84" t="str">
        <f>IF(ISBLANK('Pre-MIPPA'!S63),"",'Pre-MIPPA'!S63)</f>
        <v/>
      </c>
      <c r="Q75" s="84" t="str">
        <f>IF(ISBLANK('Pre-MIPPA'!T63),"",'Pre-MIPPA'!T63)</f>
        <v/>
      </c>
      <c r="R75" s="84" t="str">
        <f>IF(ISBLANK('Pre-MIPPA'!U63),"",'Pre-MIPPA'!U63)</f>
        <v/>
      </c>
      <c r="S75" s="47" t="str">
        <f>IF(ISBLANK('Pre-MIPPA'!V63),"",'Pre-MIPPA'!V63)</f>
        <v/>
      </c>
      <c r="T75" s="47" t="str">
        <f>IF(ISBLANK('Pre-MIPPA'!W63),"",'Pre-MIPPA'!W63)</f>
        <v/>
      </c>
    </row>
    <row r="76" spans="1:20" x14ac:dyDescent="0.25">
      <c r="A76" s="17" t="str">
        <f>IF(ISBLANK(MAIN!B$3),"",MAIN!B$3)</f>
        <v/>
      </c>
      <c r="B76" s="17" t="str">
        <f>IF(ISBLANK(MAIN!B$4),"",MAIN!B$4)</f>
        <v xml:space="preserve"> </v>
      </c>
      <c r="C76" s="17" t="str">
        <f>IF(ISBLANK(MAIN!B$5),"",MAIN!B$5)</f>
        <v/>
      </c>
      <c r="D76" s="17" t="str">
        <f>IF(ISBLANK(MAIN!B$6),"",MAIN!B$6)</f>
        <v/>
      </c>
      <c r="E76" s="17" t="str">
        <f>IF(ISBLANK(MAIN!B$7),"",MAIN!B$7)</f>
        <v/>
      </c>
      <c r="F76" s="17" t="str">
        <f>IF(ISBLANK('Pre-MIPPA'!$N$60),"",'Pre-MIPPA'!$N$60)</f>
        <v/>
      </c>
      <c r="G76" s="17" t="str">
        <f t="shared" ref="G76:G79" si="12">G75</f>
        <v>Plan L (1990)</v>
      </c>
      <c r="H76" s="17" t="s">
        <v>49</v>
      </c>
      <c r="I76" s="48" t="str">
        <f>IF(ISBLANK(MAIN!B$10),"",MAIN!B$10)</f>
        <v/>
      </c>
      <c r="J76" s="17">
        <f>IF(ISBLANK('Pre-MIPPA'!M64),"",'Pre-MIPPA'!M64)</f>
        <v>-3</v>
      </c>
      <c r="K76" s="83" t="str">
        <f>IF(ISBLANK('Pre-MIPPA'!N64),"",'Pre-MIPPA'!N64)</f>
        <v/>
      </c>
      <c r="L76" s="84" t="str">
        <f>IF(ISBLANK('Pre-MIPPA'!O64),"",'Pre-MIPPA'!O64)</f>
        <v/>
      </c>
      <c r="M76" s="84" t="str">
        <f>IF(ISBLANK('Pre-MIPPA'!P64),"",'Pre-MIPPA'!P64)</f>
        <v/>
      </c>
      <c r="N76" s="84" t="str">
        <f>IF(ISBLANK('Pre-MIPPA'!Q64),"",'Pre-MIPPA'!Q64)</f>
        <v/>
      </c>
      <c r="O76" s="84" t="str">
        <f>IF(ISBLANK('Pre-MIPPA'!R64),"",'Pre-MIPPA'!R64)</f>
        <v/>
      </c>
      <c r="P76" s="84" t="str">
        <f>IF(ISBLANK('Pre-MIPPA'!S64),"",'Pre-MIPPA'!S64)</f>
        <v/>
      </c>
      <c r="Q76" s="84" t="str">
        <f>IF(ISBLANK('Pre-MIPPA'!T64),"",'Pre-MIPPA'!T64)</f>
        <v/>
      </c>
      <c r="R76" s="84" t="str">
        <f>IF(ISBLANK('Pre-MIPPA'!U64),"",'Pre-MIPPA'!U64)</f>
        <v/>
      </c>
      <c r="S76" s="47" t="str">
        <f>IF(ISBLANK('Pre-MIPPA'!V64),"",'Pre-MIPPA'!V64)</f>
        <v/>
      </c>
      <c r="T76" s="47" t="str">
        <f>IF(ISBLANK('Pre-MIPPA'!W64),"",'Pre-MIPPA'!W64)</f>
        <v/>
      </c>
    </row>
    <row r="77" spans="1:20" x14ac:dyDescent="0.25">
      <c r="A77" s="17" t="str">
        <f>IF(ISBLANK(MAIN!B$3),"",MAIN!B$3)</f>
        <v/>
      </c>
      <c r="B77" s="17" t="str">
        <f>IF(ISBLANK(MAIN!B$4),"",MAIN!B$4)</f>
        <v xml:space="preserve"> </v>
      </c>
      <c r="C77" s="17" t="str">
        <f>IF(ISBLANK(MAIN!B$5),"",MAIN!B$5)</f>
        <v/>
      </c>
      <c r="D77" s="17" t="str">
        <f>IF(ISBLANK(MAIN!B$6),"",MAIN!B$6)</f>
        <v/>
      </c>
      <c r="E77" s="17" t="str">
        <f>IF(ISBLANK(MAIN!B$7),"",MAIN!B$7)</f>
        <v/>
      </c>
      <c r="F77" s="17" t="str">
        <f>IF(ISBLANK('Pre-MIPPA'!$N$60),"",'Pre-MIPPA'!$N$60)</f>
        <v/>
      </c>
      <c r="G77" s="17" t="str">
        <f t="shared" si="12"/>
        <v>Plan L (1990)</v>
      </c>
      <c r="H77" s="17" t="s">
        <v>49</v>
      </c>
      <c r="I77" s="48" t="str">
        <f>IF(ISBLANK(MAIN!B$10),"",MAIN!B$10)</f>
        <v/>
      </c>
      <c r="J77" s="17">
        <f>IF(ISBLANK('Pre-MIPPA'!M65),"",'Pre-MIPPA'!M65)</f>
        <v>-2</v>
      </c>
      <c r="K77" s="83" t="str">
        <f>IF(ISBLANK('Pre-MIPPA'!N65),"",'Pre-MIPPA'!N65)</f>
        <v/>
      </c>
      <c r="L77" s="84" t="str">
        <f>IF(ISBLANK('Pre-MIPPA'!O65),"",'Pre-MIPPA'!O65)</f>
        <v/>
      </c>
      <c r="M77" s="84" t="str">
        <f>IF(ISBLANK('Pre-MIPPA'!P65),"",'Pre-MIPPA'!P65)</f>
        <v/>
      </c>
      <c r="N77" s="84" t="str">
        <f>IF(ISBLANK('Pre-MIPPA'!Q65),"",'Pre-MIPPA'!Q65)</f>
        <v/>
      </c>
      <c r="O77" s="84" t="str">
        <f>IF(ISBLANK('Pre-MIPPA'!R65),"",'Pre-MIPPA'!R65)</f>
        <v/>
      </c>
      <c r="P77" s="84" t="str">
        <f>IF(ISBLANK('Pre-MIPPA'!S65),"",'Pre-MIPPA'!S65)</f>
        <v/>
      </c>
      <c r="Q77" s="84" t="str">
        <f>IF(ISBLANK('Pre-MIPPA'!T65),"",'Pre-MIPPA'!T65)</f>
        <v/>
      </c>
      <c r="R77" s="84" t="str">
        <f>IF(ISBLANK('Pre-MIPPA'!U65),"",'Pre-MIPPA'!U65)</f>
        <v/>
      </c>
      <c r="S77" s="47" t="str">
        <f>IF(ISBLANK('Pre-MIPPA'!V65),"",'Pre-MIPPA'!V65)</f>
        <v/>
      </c>
      <c r="T77" s="47" t="str">
        <f>IF(ISBLANK('Pre-MIPPA'!W65),"",'Pre-MIPPA'!W65)</f>
        <v/>
      </c>
    </row>
    <row r="78" spans="1:20" x14ac:dyDescent="0.25">
      <c r="A78" s="17" t="str">
        <f>IF(ISBLANK(MAIN!B$3),"",MAIN!B$3)</f>
        <v/>
      </c>
      <c r="B78" s="17" t="str">
        <f>IF(ISBLANK(MAIN!B$4),"",MAIN!B$4)</f>
        <v xml:space="preserve"> </v>
      </c>
      <c r="C78" s="17" t="str">
        <f>IF(ISBLANK(MAIN!B$5),"",MAIN!B$5)</f>
        <v/>
      </c>
      <c r="D78" s="17" t="str">
        <f>IF(ISBLANK(MAIN!B$6),"",MAIN!B$6)</f>
        <v/>
      </c>
      <c r="E78" s="17" t="str">
        <f>IF(ISBLANK(MAIN!B$7),"",MAIN!B$7)</f>
        <v/>
      </c>
      <c r="F78" s="17" t="str">
        <f>IF(ISBLANK('Pre-MIPPA'!$N$60),"",'Pre-MIPPA'!$N$60)</f>
        <v/>
      </c>
      <c r="G78" s="17" t="str">
        <f t="shared" si="12"/>
        <v>Plan L (1990)</v>
      </c>
      <c r="H78" s="17" t="s">
        <v>49</v>
      </c>
      <c r="I78" s="48" t="str">
        <f>IF(ISBLANK(MAIN!B$10),"",MAIN!B$10)</f>
        <v/>
      </c>
      <c r="J78" s="17">
        <f>IF(ISBLANK('Pre-MIPPA'!M66),"",'Pre-MIPPA'!M66)</f>
        <v>-1</v>
      </c>
      <c r="K78" s="83" t="str">
        <f>IF(ISBLANK('Pre-MIPPA'!N66),"",'Pre-MIPPA'!N66)</f>
        <v/>
      </c>
      <c r="L78" s="84" t="str">
        <f>IF(ISBLANK('Pre-MIPPA'!O66),"",'Pre-MIPPA'!O66)</f>
        <v/>
      </c>
      <c r="M78" s="84" t="str">
        <f>IF(ISBLANK('Pre-MIPPA'!P66),"",'Pre-MIPPA'!P66)</f>
        <v/>
      </c>
      <c r="N78" s="84" t="str">
        <f>IF(ISBLANK('Pre-MIPPA'!Q66),"",'Pre-MIPPA'!Q66)</f>
        <v/>
      </c>
      <c r="O78" s="84" t="str">
        <f>IF(ISBLANK('Pre-MIPPA'!R66),"",'Pre-MIPPA'!R66)</f>
        <v/>
      </c>
      <c r="P78" s="84" t="str">
        <f>IF(ISBLANK('Pre-MIPPA'!S66),"",'Pre-MIPPA'!S66)</f>
        <v/>
      </c>
      <c r="Q78" s="84" t="str">
        <f>IF(ISBLANK('Pre-MIPPA'!T66),"",'Pre-MIPPA'!T66)</f>
        <v/>
      </c>
      <c r="R78" s="84" t="str">
        <f>IF(ISBLANK('Pre-MIPPA'!U66),"",'Pre-MIPPA'!U66)</f>
        <v/>
      </c>
      <c r="S78" s="47" t="str">
        <f>IF(ISBLANK('Pre-MIPPA'!V66),"",'Pre-MIPPA'!V66)</f>
        <v/>
      </c>
      <c r="T78" s="47" t="str">
        <f>IF(ISBLANK('Pre-MIPPA'!W66),"",'Pre-MIPPA'!W66)</f>
        <v/>
      </c>
    </row>
    <row r="79" spans="1:20" x14ac:dyDescent="0.25">
      <c r="A79" s="17" t="str">
        <f>IF(ISBLANK(MAIN!B$3),"",MAIN!B$3)</f>
        <v/>
      </c>
      <c r="B79" s="17" t="str">
        <f>IF(ISBLANK(MAIN!B$4),"",MAIN!B$4)</f>
        <v xml:space="preserve"> </v>
      </c>
      <c r="C79" s="17" t="str">
        <f>IF(ISBLANK(MAIN!B$5),"",MAIN!B$5)</f>
        <v/>
      </c>
      <c r="D79" s="17" t="str">
        <f>IF(ISBLANK(MAIN!B$6),"",MAIN!B$6)</f>
        <v/>
      </c>
      <c r="E79" s="17" t="str">
        <f>IF(ISBLANK(MAIN!B$7),"",MAIN!B$7)</f>
        <v/>
      </c>
      <c r="F79" s="17" t="str">
        <f>IF(ISBLANK('Pre-MIPPA'!$N$60),"",'Pre-MIPPA'!$N$60)</f>
        <v/>
      </c>
      <c r="G79" s="17" t="str">
        <f t="shared" si="12"/>
        <v>Plan L (1990)</v>
      </c>
      <c r="H79" s="17" t="s">
        <v>49</v>
      </c>
      <c r="I79" s="48" t="str">
        <f>IF(ISBLANK(MAIN!B$10),"",MAIN!B$10)</f>
        <v/>
      </c>
      <c r="J79" s="17">
        <f>IF(ISBLANK('Pre-MIPPA'!M67),"",'Pre-MIPPA'!M67)</f>
        <v>0</v>
      </c>
      <c r="K79" s="83" t="str">
        <f>IF(ISBLANK('Pre-MIPPA'!N67),"",'Pre-MIPPA'!N67)</f>
        <v/>
      </c>
      <c r="L79" s="84" t="str">
        <f>IF(ISBLANK('Pre-MIPPA'!O67),"",'Pre-MIPPA'!O67)</f>
        <v/>
      </c>
      <c r="M79" s="84" t="str">
        <f>IF(ISBLANK('Pre-MIPPA'!P67),"",'Pre-MIPPA'!P67)</f>
        <v/>
      </c>
      <c r="N79" s="84" t="str">
        <f>IF(ISBLANK('Pre-MIPPA'!Q67),"",'Pre-MIPPA'!Q67)</f>
        <v/>
      </c>
      <c r="O79" s="84" t="str">
        <f>IF(ISBLANK('Pre-MIPPA'!R67),"",'Pre-MIPPA'!R67)</f>
        <v/>
      </c>
      <c r="P79" s="84" t="str">
        <f>IF(ISBLANK('Pre-MIPPA'!S67),"",'Pre-MIPPA'!S67)</f>
        <v/>
      </c>
      <c r="Q79" s="84" t="str">
        <f>IF(ISBLANK('Pre-MIPPA'!T67),"",'Pre-MIPPA'!T67)</f>
        <v/>
      </c>
      <c r="R79" s="84" t="str">
        <f>IF(ISBLANK('Pre-MIPPA'!U67),"",'Pre-MIPPA'!U67)</f>
        <v/>
      </c>
      <c r="S79" s="47" t="str">
        <f>IF(ISBLANK('Pre-MIPPA'!V67),"",'Pre-MIPPA'!V67)</f>
        <v/>
      </c>
      <c r="T79" s="47" t="str">
        <f>IF(ISBLANK('Pre-MIPPA'!W67),"",'Pre-MIPPA'!W67)</f>
        <v/>
      </c>
    </row>
    <row r="80" spans="1:20" ht="13" x14ac:dyDescent="0.3">
      <c r="A80" s="17" t="str">
        <f>IF(ISBLANK(MAIN!B$3),"",MAIN!B$3)</f>
        <v/>
      </c>
      <c r="B80" s="17" t="str">
        <f>IF(ISBLANK(MAIN!B$4),"",MAIN!B$4)</f>
        <v xml:space="preserve"> </v>
      </c>
      <c r="C80" s="17" t="str">
        <f>IF(ISBLANK(MAIN!B$5),"",MAIN!B$5)</f>
        <v/>
      </c>
      <c r="D80" s="17" t="str">
        <f>IF(ISBLANK(MAIN!B$6),"",MAIN!B$6)</f>
        <v/>
      </c>
      <c r="E80" s="17" t="str">
        <f>IF(ISBLANK(MAIN!B$7),"",MAIN!B$7)</f>
        <v/>
      </c>
      <c r="F80" s="17" t="str">
        <f>IF(ISBLANK(MIPPA!$B$5),"",MIPPA!$B$5)</f>
        <v/>
      </c>
      <c r="G80" s="56" t="s">
        <v>21</v>
      </c>
      <c r="H80" s="17" t="s">
        <v>49</v>
      </c>
      <c r="I80" s="48" t="str">
        <f>IF(ISBLANK(MAIN!B$10),"",MAIN!B$10)</f>
        <v/>
      </c>
      <c r="J80" s="17" t="str">
        <f>IF(ISBLANK(MIPPA!A7),"",MIPPA!A7)</f>
        <v>Pre--4</v>
      </c>
      <c r="K80" s="83" t="str">
        <f>IF(ISBLANK(MIPPA!B7),"",MIPPA!B7)</f>
        <v/>
      </c>
      <c r="L80" s="84" t="str">
        <f>IF(ISBLANK(MIPPA!C7),"",MIPPA!C7)</f>
        <v/>
      </c>
      <c r="M80" s="84" t="str">
        <f>IF(ISBLANK(MIPPA!D7),"",MIPPA!D7)</f>
        <v/>
      </c>
      <c r="N80" s="84" t="str">
        <f>IF(ISBLANK(MIPPA!E7),"",MIPPA!E7)</f>
        <v/>
      </c>
      <c r="O80" s="84" t="str">
        <f>IF(ISBLANK(MIPPA!F7),"",MIPPA!F7)</f>
        <v/>
      </c>
      <c r="P80" s="84" t="str">
        <f>IF(ISBLANK(MIPPA!G7),"",MIPPA!G7)</f>
        <v/>
      </c>
      <c r="Q80" s="84" t="str">
        <f>IF(ISBLANK(MIPPA!H7),"",MIPPA!H7)</f>
        <v/>
      </c>
      <c r="R80" s="84" t="str">
        <f>IF(ISBLANK(MIPPA!I7),"",MIPPA!I7)</f>
        <v/>
      </c>
      <c r="S80" s="47" t="str">
        <f>IF(ISBLANK(MIPPA!J7),"",MIPPA!J7)</f>
        <v/>
      </c>
      <c r="T80" s="47" t="str">
        <f>IF(ISBLANK(MIPPA!K7),"",MIPPA!K7)</f>
        <v/>
      </c>
    </row>
    <row r="81" spans="1:20" x14ac:dyDescent="0.25">
      <c r="A81" s="17" t="str">
        <f>IF(ISBLANK(MAIN!B$3),"",MAIN!B$3)</f>
        <v/>
      </c>
      <c r="B81" s="17" t="str">
        <f>IF(ISBLANK(MAIN!B$4),"",MAIN!B$4)</f>
        <v xml:space="preserve"> </v>
      </c>
      <c r="C81" s="17" t="str">
        <f>IF(ISBLANK(MAIN!B$5),"",MAIN!B$5)</f>
        <v/>
      </c>
      <c r="D81" s="17" t="str">
        <f>IF(ISBLANK(MAIN!B$6),"",MAIN!B$6)</f>
        <v/>
      </c>
      <c r="E81" s="17" t="str">
        <f>IF(ISBLANK(MAIN!B$7),"",MAIN!B$7)</f>
        <v/>
      </c>
      <c r="F81" s="17" t="str">
        <f>IF(ISBLANK(MIPPA!$B$5),"",MIPPA!$B$5)</f>
        <v/>
      </c>
      <c r="G81" s="17" t="str">
        <f>G80</f>
        <v>Plan A (2010)</v>
      </c>
      <c r="H81" s="17" t="s">
        <v>49</v>
      </c>
      <c r="I81" s="48" t="str">
        <f>IF(ISBLANK(MAIN!B$10),"",MAIN!B$10)</f>
        <v/>
      </c>
      <c r="J81" s="17">
        <f>IF(ISBLANK(MIPPA!A8),"",MIPPA!A8)</f>
        <v>-4</v>
      </c>
      <c r="K81" s="83" t="str">
        <f>IF(ISBLANK(MIPPA!B8),"",MIPPA!B8)</f>
        <v/>
      </c>
      <c r="L81" s="84" t="str">
        <f>IF(ISBLANK(MIPPA!C8),"",MIPPA!C8)</f>
        <v/>
      </c>
      <c r="M81" s="84" t="str">
        <f>IF(ISBLANK(MIPPA!D8),"",MIPPA!D8)</f>
        <v/>
      </c>
      <c r="N81" s="84" t="str">
        <f>IF(ISBLANK(MIPPA!E8),"",MIPPA!E8)</f>
        <v/>
      </c>
      <c r="O81" s="84" t="str">
        <f>IF(ISBLANK(MIPPA!F8),"",MIPPA!F8)</f>
        <v/>
      </c>
      <c r="P81" s="84" t="str">
        <f>IF(ISBLANK(MIPPA!G8),"",MIPPA!G8)</f>
        <v/>
      </c>
      <c r="Q81" s="84" t="str">
        <f>IF(ISBLANK(MIPPA!H8),"",MIPPA!H8)</f>
        <v/>
      </c>
      <c r="R81" s="84" t="str">
        <f>IF(ISBLANK(MIPPA!I8),"",MIPPA!I8)</f>
        <v/>
      </c>
      <c r="S81" s="47" t="str">
        <f>IF(ISBLANK(MIPPA!J8),"",MIPPA!J8)</f>
        <v/>
      </c>
      <c r="T81" s="47" t="str">
        <f>IF(ISBLANK(MIPPA!K8),"",MIPPA!K8)</f>
        <v/>
      </c>
    </row>
    <row r="82" spans="1:20" x14ac:dyDescent="0.25">
      <c r="A82" s="17" t="str">
        <f>IF(ISBLANK(MAIN!B$3),"",MAIN!B$3)</f>
        <v/>
      </c>
      <c r="B82" s="17" t="str">
        <f>IF(ISBLANK(MAIN!B$4),"",MAIN!B$4)</f>
        <v xml:space="preserve"> </v>
      </c>
      <c r="C82" s="17" t="str">
        <f>IF(ISBLANK(MAIN!B$5),"",MAIN!B$5)</f>
        <v/>
      </c>
      <c r="D82" s="17" t="str">
        <f>IF(ISBLANK(MAIN!B$6),"",MAIN!B$6)</f>
        <v/>
      </c>
      <c r="E82" s="17" t="str">
        <f>IF(ISBLANK(MAIN!B$7),"",MAIN!B$7)</f>
        <v/>
      </c>
      <c r="F82" s="17" t="str">
        <f>IF(ISBLANK(MIPPA!$B$5),"",MIPPA!$B$5)</f>
        <v/>
      </c>
      <c r="G82" s="17" t="str">
        <f t="shared" ref="G82:G85" si="13">G81</f>
        <v>Plan A (2010)</v>
      </c>
      <c r="H82" s="17" t="s">
        <v>49</v>
      </c>
      <c r="I82" s="48" t="str">
        <f>IF(ISBLANK(MAIN!B$10),"",MAIN!B$10)</f>
        <v/>
      </c>
      <c r="J82" s="17">
        <f>IF(ISBLANK(MIPPA!A9),"",MIPPA!A9)</f>
        <v>-3</v>
      </c>
      <c r="K82" s="83" t="str">
        <f>IF(ISBLANK(MIPPA!B9),"",MIPPA!B9)</f>
        <v/>
      </c>
      <c r="L82" s="84" t="str">
        <f>IF(ISBLANK(MIPPA!C9),"",MIPPA!C9)</f>
        <v/>
      </c>
      <c r="M82" s="84" t="str">
        <f>IF(ISBLANK(MIPPA!D9),"",MIPPA!D9)</f>
        <v/>
      </c>
      <c r="N82" s="84" t="str">
        <f>IF(ISBLANK(MIPPA!E9),"",MIPPA!E9)</f>
        <v/>
      </c>
      <c r="O82" s="84" t="str">
        <f>IF(ISBLANK(MIPPA!F9),"",MIPPA!F9)</f>
        <v/>
      </c>
      <c r="P82" s="84" t="str">
        <f>IF(ISBLANK(MIPPA!G9),"",MIPPA!G9)</f>
        <v/>
      </c>
      <c r="Q82" s="84" t="str">
        <f>IF(ISBLANK(MIPPA!H9),"",MIPPA!H9)</f>
        <v/>
      </c>
      <c r="R82" s="84" t="str">
        <f>IF(ISBLANK(MIPPA!I9),"",MIPPA!I9)</f>
        <v/>
      </c>
      <c r="S82" s="47" t="str">
        <f>IF(ISBLANK(MIPPA!J9),"",MIPPA!J9)</f>
        <v/>
      </c>
      <c r="T82" s="47" t="str">
        <f>IF(ISBLANK(MIPPA!K9),"",MIPPA!K9)</f>
        <v/>
      </c>
    </row>
    <row r="83" spans="1:20" x14ac:dyDescent="0.25">
      <c r="A83" s="17" t="str">
        <f>IF(ISBLANK(MAIN!B$3),"",MAIN!B$3)</f>
        <v/>
      </c>
      <c r="B83" s="17" t="str">
        <f>IF(ISBLANK(MAIN!B$4),"",MAIN!B$4)</f>
        <v xml:space="preserve"> </v>
      </c>
      <c r="C83" s="17" t="str">
        <f>IF(ISBLANK(MAIN!B$5),"",MAIN!B$5)</f>
        <v/>
      </c>
      <c r="D83" s="17" t="str">
        <f>IF(ISBLANK(MAIN!B$6),"",MAIN!B$6)</f>
        <v/>
      </c>
      <c r="E83" s="17" t="str">
        <f>IF(ISBLANK(MAIN!B$7),"",MAIN!B$7)</f>
        <v/>
      </c>
      <c r="F83" s="17" t="str">
        <f>IF(ISBLANK(MIPPA!$B$5),"",MIPPA!$B$5)</f>
        <v/>
      </c>
      <c r="G83" s="17" t="str">
        <f t="shared" si="13"/>
        <v>Plan A (2010)</v>
      </c>
      <c r="H83" s="17" t="s">
        <v>49</v>
      </c>
      <c r="I83" s="48" t="str">
        <f>IF(ISBLANK(MAIN!B$10),"",MAIN!B$10)</f>
        <v/>
      </c>
      <c r="J83" s="17">
        <f>IF(ISBLANK(MIPPA!A10),"",MIPPA!A10)</f>
        <v>-2</v>
      </c>
      <c r="K83" s="83" t="str">
        <f>IF(ISBLANK(MIPPA!B10),"",MIPPA!B10)</f>
        <v/>
      </c>
      <c r="L83" s="84" t="str">
        <f>IF(ISBLANK(MIPPA!C10),"",MIPPA!C10)</f>
        <v/>
      </c>
      <c r="M83" s="84" t="str">
        <f>IF(ISBLANK(MIPPA!D10),"",MIPPA!D10)</f>
        <v/>
      </c>
      <c r="N83" s="84" t="str">
        <f>IF(ISBLANK(MIPPA!E10),"",MIPPA!E10)</f>
        <v/>
      </c>
      <c r="O83" s="84" t="str">
        <f>IF(ISBLANK(MIPPA!F10),"",MIPPA!F10)</f>
        <v/>
      </c>
      <c r="P83" s="84" t="str">
        <f>IF(ISBLANK(MIPPA!G10),"",MIPPA!G10)</f>
        <v/>
      </c>
      <c r="Q83" s="84" t="str">
        <f>IF(ISBLANK(MIPPA!H10),"",MIPPA!H10)</f>
        <v/>
      </c>
      <c r="R83" s="84" t="str">
        <f>IF(ISBLANK(MIPPA!I10),"",MIPPA!I10)</f>
        <v/>
      </c>
      <c r="S83" s="47" t="str">
        <f>IF(ISBLANK(MIPPA!J10),"",MIPPA!J10)</f>
        <v/>
      </c>
      <c r="T83" s="47" t="str">
        <f>IF(ISBLANK(MIPPA!K10),"",MIPPA!K10)</f>
        <v/>
      </c>
    </row>
    <row r="84" spans="1:20" x14ac:dyDescent="0.25">
      <c r="A84" s="17" t="str">
        <f>IF(ISBLANK(MAIN!B$3),"",MAIN!B$3)</f>
        <v/>
      </c>
      <c r="B84" s="17" t="str">
        <f>IF(ISBLANK(MAIN!B$4),"",MAIN!B$4)</f>
        <v xml:space="preserve"> </v>
      </c>
      <c r="C84" s="17" t="str">
        <f>IF(ISBLANK(MAIN!B$5),"",MAIN!B$5)</f>
        <v/>
      </c>
      <c r="D84" s="17" t="str">
        <f>IF(ISBLANK(MAIN!B$6),"",MAIN!B$6)</f>
        <v/>
      </c>
      <c r="E84" s="17" t="str">
        <f>IF(ISBLANK(MAIN!B$7),"",MAIN!B$7)</f>
        <v/>
      </c>
      <c r="F84" s="17" t="str">
        <f>IF(ISBLANK(MIPPA!$B$5),"",MIPPA!$B$5)</f>
        <v/>
      </c>
      <c r="G84" s="17" t="str">
        <f t="shared" si="13"/>
        <v>Plan A (2010)</v>
      </c>
      <c r="H84" s="17" t="s">
        <v>49</v>
      </c>
      <c r="I84" s="48" t="str">
        <f>IF(ISBLANK(MAIN!B$10),"",MAIN!B$10)</f>
        <v/>
      </c>
      <c r="J84" s="17">
        <f>IF(ISBLANK(MIPPA!A11),"",MIPPA!A11)</f>
        <v>-1</v>
      </c>
      <c r="K84" s="83" t="str">
        <f>IF(ISBLANK(MIPPA!B11),"",MIPPA!B11)</f>
        <v/>
      </c>
      <c r="L84" s="84" t="str">
        <f>IF(ISBLANK(MIPPA!C11),"",MIPPA!C11)</f>
        <v/>
      </c>
      <c r="M84" s="84" t="str">
        <f>IF(ISBLANK(MIPPA!D11),"",MIPPA!D11)</f>
        <v/>
      </c>
      <c r="N84" s="84" t="str">
        <f>IF(ISBLANK(MIPPA!E11),"",MIPPA!E11)</f>
        <v/>
      </c>
      <c r="O84" s="84" t="str">
        <f>IF(ISBLANK(MIPPA!F11),"",MIPPA!F11)</f>
        <v/>
      </c>
      <c r="P84" s="84" t="str">
        <f>IF(ISBLANK(MIPPA!G11),"",MIPPA!G11)</f>
        <v/>
      </c>
      <c r="Q84" s="84" t="str">
        <f>IF(ISBLANK(MIPPA!H11),"",MIPPA!H11)</f>
        <v/>
      </c>
      <c r="R84" s="84" t="str">
        <f>IF(ISBLANK(MIPPA!I11),"",MIPPA!I11)</f>
        <v/>
      </c>
      <c r="S84" s="47" t="str">
        <f>IF(ISBLANK(MIPPA!J11),"",MIPPA!J11)</f>
        <v/>
      </c>
      <c r="T84" s="47" t="str">
        <f>IF(ISBLANK(MIPPA!K11),"",MIPPA!K11)</f>
        <v/>
      </c>
    </row>
    <row r="85" spans="1:20" x14ac:dyDescent="0.25">
      <c r="A85" s="17" t="str">
        <f>IF(ISBLANK(MAIN!B$3),"",MAIN!B$3)</f>
        <v/>
      </c>
      <c r="B85" s="17" t="str">
        <f>IF(ISBLANK(MAIN!B$4),"",MAIN!B$4)</f>
        <v xml:space="preserve"> </v>
      </c>
      <c r="C85" s="17" t="str">
        <f>IF(ISBLANK(MAIN!B$5),"",MAIN!B$5)</f>
        <v/>
      </c>
      <c r="D85" s="17" t="str">
        <f>IF(ISBLANK(MAIN!B$6),"",MAIN!B$6)</f>
        <v/>
      </c>
      <c r="E85" s="17" t="str">
        <f>IF(ISBLANK(MAIN!B$7),"",MAIN!B$7)</f>
        <v/>
      </c>
      <c r="F85" s="17" t="str">
        <f>IF(ISBLANK(MIPPA!$B$5),"",MIPPA!$B$5)</f>
        <v/>
      </c>
      <c r="G85" s="17" t="str">
        <f t="shared" si="13"/>
        <v>Plan A (2010)</v>
      </c>
      <c r="H85" s="17" t="s">
        <v>49</v>
      </c>
      <c r="I85" s="48" t="str">
        <f>IF(ISBLANK(MAIN!B$10),"",MAIN!B$10)</f>
        <v/>
      </c>
      <c r="J85" s="17">
        <f>IF(ISBLANK(MIPPA!A12),"",MIPPA!A12)</f>
        <v>0</v>
      </c>
      <c r="K85" s="83" t="str">
        <f>IF(ISBLANK(MIPPA!B12),"",MIPPA!B12)</f>
        <v/>
      </c>
      <c r="L85" s="84" t="str">
        <f>IF(ISBLANK(MIPPA!C12),"",MIPPA!C12)</f>
        <v/>
      </c>
      <c r="M85" s="84" t="str">
        <f>IF(ISBLANK(MIPPA!D12),"",MIPPA!D12)</f>
        <v/>
      </c>
      <c r="N85" s="84" t="str">
        <f>IF(ISBLANK(MIPPA!E12),"",MIPPA!E12)</f>
        <v/>
      </c>
      <c r="O85" s="84" t="str">
        <f>IF(ISBLANK(MIPPA!F12),"",MIPPA!F12)</f>
        <v/>
      </c>
      <c r="P85" s="84" t="str">
        <f>IF(ISBLANK(MIPPA!G12),"",MIPPA!G12)</f>
        <v/>
      </c>
      <c r="Q85" s="84" t="str">
        <f>IF(ISBLANK(MIPPA!H12),"",MIPPA!H12)</f>
        <v/>
      </c>
      <c r="R85" s="84" t="str">
        <f>IF(ISBLANK(MIPPA!I12),"",MIPPA!I12)</f>
        <v/>
      </c>
      <c r="S85" s="47" t="str">
        <f>IF(ISBLANK(MIPPA!J12),"",MIPPA!J12)</f>
        <v/>
      </c>
      <c r="T85" s="47" t="str">
        <f>IF(ISBLANK(MIPPA!K12),"",MIPPA!K12)</f>
        <v/>
      </c>
    </row>
    <row r="86" spans="1:20" ht="13" x14ac:dyDescent="0.3">
      <c r="A86" s="17" t="str">
        <f>IF(ISBLANK(MAIN!B$3),"",MAIN!B$3)</f>
        <v/>
      </c>
      <c r="B86" s="17" t="str">
        <f>IF(ISBLANK(MAIN!B$4),"",MAIN!B$4)</f>
        <v xml:space="preserve"> </v>
      </c>
      <c r="C86" s="17" t="str">
        <f>IF(ISBLANK(MAIN!B$5),"",MAIN!B$5)</f>
        <v/>
      </c>
      <c r="D86" s="17" t="str">
        <f>IF(ISBLANK(MAIN!B$6),"",MAIN!B$6)</f>
        <v/>
      </c>
      <c r="E86" s="17" t="str">
        <f>IF(ISBLANK(MAIN!B$7),"",MAIN!B$7)</f>
        <v/>
      </c>
      <c r="F86" s="17" t="str">
        <f>IF(ISBLANK(MIPPA!$B$16),"",MIPPA!$B$16)</f>
        <v/>
      </c>
      <c r="G86" s="56" t="s">
        <v>22</v>
      </c>
      <c r="H86" s="17" t="s">
        <v>49</v>
      </c>
      <c r="I86" s="48" t="str">
        <f>IF(ISBLANK(MAIN!B$10),"",MAIN!B$10)</f>
        <v/>
      </c>
      <c r="J86" s="17" t="str">
        <f>IF(ISBLANK(MIPPA!A18),"",MIPPA!A18)</f>
        <v>Pre--4</v>
      </c>
      <c r="K86" s="83" t="str">
        <f>IF(ISBLANK(MIPPA!B18),"",MIPPA!B18)</f>
        <v/>
      </c>
      <c r="L86" s="84" t="str">
        <f>IF(ISBLANK(MIPPA!C18),"",MIPPA!C18)</f>
        <v/>
      </c>
      <c r="M86" s="84" t="str">
        <f>IF(ISBLANK(MIPPA!D18),"",MIPPA!D18)</f>
        <v/>
      </c>
      <c r="N86" s="84" t="str">
        <f>IF(ISBLANK(MIPPA!E18),"",MIPPA!E18)</f>
        <v/>
      </c>
      <c r="O86" s="84" t="str">
        <f>IF(ISBLANK(MIPPA!F18),"",MIPPA!F18)</f>
        <v/>
      </c>
      <c r="P86" s="84" t="str">
        <f>IF(ISBLANK(MIPPA!G18),"",MIPPA!G18)</f>
        <v/>
      </c>
      <c r="Q86" s="84" t="str">
        <f>IF(ISBLANK(MIPPA!H18),"",MIPPA!H18)</f>
        <v/>
      </c>
      <c r="R86" s="84" t="str">
        <f>IF(ISBLANK(MIPPA!I18),"",MIPPA!I18)</f>
        <v/>
      </c>
      <c r="S86" s="47" t="str">
        <f>IF(ISBLANK(MIPPA!J18),"",MIPPA!J18)</f>
        <v/>
      </c>
      <c r="T86" s="47" t="str">
        <f>IF(ISBLANK(MIPPA!K18),"",MIPPA!K18)</f>
        <v/>
      </c>
    </row>
    <row r="87" spans="1:20" x14ac:dyDescent="0.25">
      <c r="A87" s="17" t="str">
        <f>IF(ISBLANK(MAIN!B$3),"",MAIN!B$3)</f>
        <v/>
      </c>
      <c r="B87" s="17" t="str">
        <f>IF(ISBLANK(MAIN!B$4),"",MAIN!B$4)</f>
        <v xml:space="preserve"> </v>
      </c>
      <c r="C87" s="17" t="str">
        <f>IF(ISBLANK(MAIN!B$5),"",MAIN!B$5)</f>
        <v/>
      </c>
      <c r="D87" s="17" t="str">
        <f>IF(ISBLANK(MAIN!B$6),"",MAIN!B$6)</f>
        <v/>
      </c>
      <c r="E87" s="17" t="str">
        <f>IF(ISBLANK(MAIN!B$7),"",MAIN!B$7)</f>
        <v/>
      </c>
      <c r="F87" s="17" t="str">
        <f>IF(ISBLANK(MIPPA!$B$16),"",MIPPA!$B$16)</f>
        <v/>
      </c>
      <c r="G87" s="17" t="str">
        <f>G86</f>
        <v>Plan B (2010)</v>
      </c>
      <c r="H87" s="17" t="s">
        <v>49</v>
      </c>
      <c r="I87" s="48" t="str">
        <f>IF(ISBLANK(MAIN!B$10),"",MAIN!B$10)</f>
        <v/>
      </c>
      <c r="J87" s="17">
        <f>IF(ISBLANK(MIPPA!A19),"",MIPPA!A19)</f>
        <v>-4</v>
      </c>
      <c r="K87" s="83" t="str">
        <f>IF(ISBLANK(MIPPA!B19),"",MIPPA!B19)</f>
        <v/>
      </c>
      <c r="L87" s="84" t="str">
        <f>IF(ISBLANK(MIPPA!C19),"",MIPPA!C19)</f>
        <v/>
      </c>
      <c r="M87" s="84" t="str">
        <f>IF(ISBLANK(MIPPA!D19),"",MIPPA!D19)</f>
        <v/>
      </c>
      <c r="N87" s="84" t="str">
        <f>IF(ISBLANK(MIPPA!E19),"",MIPPA!E19)</f>
        <v/>
      </c>
      <c r="O87" s="84" t="str">
        <f>IF(ISBLANK(MIPPA!F19),"",MIPPA!F19)</f>
        <v/>
      </c>
      <c r="P87" s="84" t="str">
        <f>IF(ISBLANK(MIPPA!G19),"",MIPPA!G19)</f>
        <v/>
      </c>
      <c r="Q87" s="84" t="str">
        <f>IF(ISBLANK(MIPPA!H19),"",MIPPA!H19)</f>
        <v/>
      </c>
      <c r="R87" s="84" t="str">
        <f>IF(ISBLANK(MIPPA!I19),"",MIPPA!I19)</f>
        <v/>
      </c>
      <c r="S87" s="47" t="str">
        <f>IF(ISBLANK(MIPPA!J19),"",MIPPA!J19)</f>
        <v/>
      </c>
      <c r="T87" s="47" t="str">
        <f>IF(ISBLANK(MIPPA!K19),"",MIPPA!K19)</f>
        <v/>
      </c>
    </row>
    <row r="88" spans="1:20" x14ac:dyDescent="0.25">
      <c r="A88" s="17" t="str">
        <f>IF(ISBLANK(MAIN!B$3),"",MAIN!B$3)</f>
        <v/>
      </c>
      <c r="B88" s="17" t="str">
        <f>IF(ISBLANK(MAIN!B$4),"",MAIN!B$4)</f>
        <v xml:space="preserve"> </v>
      </c>
      <c r="C88" s="17" t="str">
        <f>IF(ISBLANK(MAIN!B$5),"",MAIN!B$5)</f>
        <v/>
      </c>
      <c r="D88" s="17" t="str">
        <f>IF(ISBLANK(MAIN!B$6),"",MAIN!B$6)</f>
        <v/>
      </c>
      <c r="E88" s="17" t="str">
        <f>IF(ISBLANK(MAIN!B$7),"",MAIN!B$7)</f>
        <v/>
      </c>
      <c r="F88" s="17" t="str">
        <f>IF(ISBLANK(MIPPA!$B$16),"",MIPPA!$B$16)</f>
        <v/>
      </c>
      <c r="G88" s="17" t="str">
        <f t="shared" ref="G88:G91" si="14">G87</f>
        <v>Plan B (2010)</v>
      </c>
      <c r="H88" s="17" t="s">
        <v>49</v>
      </c>
      <c r="I88" s="48" t="str">
        <f>IF(ISBLANK(MAIN!B$10),"",MAIN!B$10)</f>
        <v/>
      </c>
      <c r="J88" s="17">
        <f>IF(ISBLANK(MIPPA!A20),"",MIPPA!A20)</f>
        <v>-3</v>
      </c>
      <c r="K88" s="83" t="str">
        <f>IF(ISBLANK(MIPPA!B20),"",MIPPA!B20)</f>
        <v/>
      </c>
      <c r="L88" s="84" t="str">
        <f>IF(ISBLANK(MIPPA!C20),"",MIPPA!C20)</f>
        <v/>
      </c>
      <c r="M88" s="84" t="str">
        <f>IF(ISBLANK(MIPPA!D20),"",MIPPA!D20)</f>
        <v/>
      </c>
      <c r="N88" s="84" t="str">
        <f>IF(ISBLANK(MIPPA!E20),"",MIPPA!E20)</f>
        <v/>
      </c>
      <c r="O88" s="84" t="str">
        <f>IF(ISBLANK(MIPPA!F20),"",MIPPA!F20)</f>
        <v/>
      </c>
      <c r="P88" s="84" t="str">
        <f>IF(ISBLANK(MIPPA!G20),"",MIPPA!G20)</f>
        <v/>
      </c>
      <c r="Q88" s="84" t="str">
        <f>IF(ISBLANK(MIPPA!H20),"",MIPPA!H20)</f>
        <v/>
      </c>
      <c r="R88" s="84" t="str">
        <f>IF(ISBLANK(MIPPA!I20),"",MIPPA!I20)</f>
        <v/>
      </c>
      <c r="S88" s="47" t="str">
        <f>IF(ISBLANK(MIPPA!J20),"",MIPPA!J20)</f>
        <v/>
      </c>
      <c r="T88" s="47" t="str">
        <f>IF(ISBLANK(MIPPA!K20),"",MIPPA!K20)</f>
        <v/>
      </c>
    </row>
    <row r="89" spans="1:20" x14ac:dyDescent="0.25">
      <c r="A89" s="17" t="str">
        <f>IF(ISBLANK(MAIN!B$3),"",MAIN!B$3)</f>
        <v/>
      </c>
      <c r="B89" s="17" t="str">
        <f>IF(ISBLANK(MAIN!B$4),"",MAIN!B$4)</f>
        <v xml:space="preserve"> </v>
      </c>
      <c r="C89" s="17" t="str">
        <f>IF(ISBLANK(MAIN!B$5),"",MAIN!B$5)</f>
        <v/>
      </c>
      <c r="D89" s="17" t="str">
        <f>IF(ISBLANK(MAIN!B$6),"",MAIN!B$6)</f>
        <v/>
      </c>
      <c r="E89" s="17" t="str">
        <f>IF(ISBLANK(MAIN!B$7),"",MAIN!B$7)</f>
        <v/>
      </c>
      <c r="F89" s="17" t="str">
        <f>IF(ISBLANK(MIPPA!$B$16),"",MIPPA!$B$16)</f>
        <v/>
      </c>
      <c r="G89" s="17" t="str">
        <f t="shared" si="14"/>
        <v>Plan B (2010)</v>
      </c>
      <c r="H89" s="17" t="s">
        <v>49</v>
      </c>
      <c r="I89" s="48" t="str">
        <f>IF(ISBLANK(MAIN!B$10),"",MAIN!B$10)</f>
        <v/>
      </c>
      <c r="J89" s="17">
        <f>IF(ISBLANK(MIPPA!A21),"",MIPPA!A21)</f>
        <v>-2</v>
      </c>
      <c r="K89" s="83" t="str">
        <f>IF(ISBLANK(MIPPA!B21),"",MIPPA!B21)</f>
        <v/>
      </c>
      <c r="L89" s="84" t="str">
        <f>IF(ISBLANK(MIPPA!C21),"",MIPPA!C21)</f>
        <v/>
      </c>
      <c r="M89" s="84" t="str">
        <f>IF(ISBLANK(MIPPA!D21),"",MIPPA!D21)</f>
        <v/>
      </c>
      <c r="N89" s="84" t="str">
        <f>IF(ISBLANK(MIPPA!E21),"",MIPPA!E21)</f>
        <v/>
      </c>
      <c r="O89" s="84" t="str">
        <f>IF(ISBLANK(MIPPA!F21),"",MIPPA!F21)</f>
        <v/>
      </c>
      <c r="P89" s="84" t="str">
        <f>IF(ISBLANK(MIPPA!G21),"",MIPPA!G21)</f>
        <v/>
      </c>
      <c r="Q89" s="84" t="str">
        <f>IF(ISBLANK(MIPPA!H21),"",MIPPA!H21)</f>
        <v/>
      </c>
      <c r="R89" s="84" t="str">
        <f>IF(ISBLANK(MIPPA!I21),"",MIPPA!I21)</f>
        <v/>
      </c>
      <c r="S89" s="47" t="str">
        <f>IF(ISBLANK(MIPPA!J21),"",MIPPA!J21)</f>
        <v/>
      </c>
      <c r="T89" s="47" t="str">
        <f>IF(ISBLANK(MIPPA!K21),"",MIPPA!K21)</f>
        <v/>
      </c>
    </row>
    <row r="90" spans="1:20" x14ac:dyDescent="0.25">
      <c r="A90" s="17" t="str">
        <f>IF(ISBLANK(MAIN!B$3),"",MAIN!B$3)</f>
        <v/>
      </c>
      <c r="B90" s="17" t="str">
        <f>IF(ISBLANK(MAIN!B$4),"",MAIN!B$4)</f>
        <v xml:space="preserve"> </v>
      </c>
      <c r="C90" s="17" t="str">
        <f>IF(ISBLANK(MAIN!B$5),"",MAIN!B$5)</f>
        <v/>
      </c>
      <c r="D90" s="17" t="str">
        <f>IF(ISBLANK(MAIN!B$6),"",MAIN!B$6)</f>
        <v/>
      </c>
      <c r="E90" s="17" t="str">
        <f>IF(ISBLANK(MAIN!B$7),"",MAIN!B$7)</f>
        <v/>
      </c>
      <c r="F90" s="17" t="str">
        <f>IF(ISBLANK(MIPPA!$B$16),"",MIPPA!$B$16)</f>
        <v/>
      </c>
      <c r="G90" s="17" t="str">
        <f t="shared" si="14"/>
        <v>Plan B (2010)</v>
      </c>
      <c r="H90" s="17" t="s">
        <v>49</v>
      </c>
      <c r="I90" s="48" t="str">
        <f>IF(ISBLANK(MAIN!B$10),"",MAIN!B$10)</f>
        <v/>
      </c>
      <c r="J90" s="17">
        <f>IF(ISBLANK(MIPPA!A22),"",MIPPA!A22)</f>
        <v>-1</v>
      </c>
      <c r="K90" s="83" t="str">
        <f>IF(ISBLANK(MIPPA!B22),"",MIPPA!B22)</f>
        <v/>
      </c>
      <c r="L90" s="84" t="str">
        <f>IF(ISBLANK(MIPPA!C22),"",MIPPA!C22)</f>
        <v/>
      </c>
      <c r="M90" s="84" t="str">
        <f>IF(ISBLANK(MIPPA!D22),"",MIPPA!D22)</f>
        <v/>
      </c>
      <c r="N90" s="84" t="str">
        <f>IF(ISBLANK(MIPPA!E22),"",MIPPA!E22)</f>
        <v/>
      </c>
      <c r="O90" s="84" t="str">
        <f>IF(ISBLANK(MIPPA!F22),"",MIPPA!F22)</f>
        <v/>
      </c>
      <c r="P90" s="84" t="str">
        <f>IF(ISBLANK(MIPPA!G22),"",MIPPA!G22)</f>
        <v/>
      </c>
      <c r="Q90" s="84" t="str">
        <f>IF(ISBLANK(MIPPA!H22),"",MIPPA!H22)</f>
        <v/>
      </c>
      <c r="R90" s="84" t="str">
        <f>IF(ISBLANK(MIPPA!I22),"",MIPPA!I22)</f>
        <v/>
      </c>
      <c r="S90" s="47" t="str">
        <f>IF(ISBLANK(MIPPA!J22),"",MIPPA!J22)</f>
        <v/>
      </c>
      <c r="T90" s="47" t="str">
        <f>IF(ISBLANK(MIPPA!K22),"",MIPPA!K22)</f>
        <v/>
      </c>
    </row>
    <row r="91" spans="1:20" x14ac:dyDescent="0.25">
      <c r="A91" s="17" t="str">
        <f>IF(ISBLANK(MAIN!B$3),"",MAIN!B$3)</f>
        <v/>
      </c>
      <c r="B91" s="17" t="str">
        <f>IF(ISBLANK(MAIN!B$4),"",MAIN!B$4)</f>
        <v xml:space="preserve"> </v>
      </c>
      <c r="C91" s="17" t="str">
        <f>IF(ISBLANK(MAIN!B$5),"",MAIN!B$5)</f>
        <v/>
      </c>
      <c r="D91" s="17" t="str">
        <f>IF(ISBLANK(MAIN!B$6),"",MAIN!B$6)</f>
        <v/>
      </c>
      <c r="E91" s="17" t="str">
        <f>IF(ISBLANK(MAIN!B$7),"",MAIN!B$7)</f>
        <v/>
      </c>
      <c r="F91" s="17" t="str">
        <f>IF(ISBLANK(MIPPA!$B$16),"",MIPPA!$B$16)</f>
        <v/>
      </c>
      <c r="G91" s="17" t="str">
        <f t="shared" si="14"/>
        <v>Plan B (2010)</v>
      </c>
      <c r="H91" s="17" t="s">
        <v>49</v>
      </c>
      <c r="I91" s="48" t="str">
        <f>IF(ISBLANK(MAIN!B$10),"",MAIN!B$10)</f>
        <v/>
      </c>
      <c r="J91" s="17">
        <f>IF(ISBLANK(MIPPA!A23),"",MIPPA!A23)</f>
        <v>0</v>
      </c>
      <c r="K91" s="83" t="str">
        <f>IF(ISBLANK(MIPPA!B23),"",MIPPA!B23)</f>
        <v/>
      </c>
      <c r="L91" s="84" t="str">
        <f>IF(ISBLANK(MIPPA!C23),"",MIPPA!C23)</f>
        <v/>
      </c>
      <c r="M91" s="84" t="str">
        <f>IF(ISBLANK(MIPPA!D23),"",MIPPA!D23)</f>
        <v/>
      </c>
      <c r="N91" s="84" t="str">
        <f>IF(ISBLANK(MIPPA!E23),"",MIPPA!E23)</f>
        <v/>
      </c>
      <c r="O91" s="84" t="str">
        <f>IF(ISBLANK(MIPPA!F23),"",MIPPA!F23)</f>
        <v/>
      </c>
      <c r="P91" s="84" t="str">
        <f>IF(ISBLANK(MIPPA!G23),"",MIPPA!G23)</f>
        <v/>
      </c>
      <c r="Q91" s="84" t="str">
        <f>IF(ISBLANK(MIPPA!H23),"",MIPPA!H23)</f>
        <v/>
      </c>
      <c r="R91" s="84" t="str">
        <f>IF(ISBLANK(MIPPA!I23),"",MIPPA!I23)</f>
        <v/>
      </c>
      <c r="S91" s="47" t="str">
        <f>IF(ISBLANK(MIPPA!J23),"",MIPPA!J23)</f>
        <v/>
      </c>
      <c r="T91" s="47" t="str">
        <f>IF(ISBLANK(MIPPA!K23),"",MIPPA!K23)</f>
        <v/>
      </c>
    </row>
    <row r="92" spans="1:20" ht="13" x14ac:dyDescent="0.3">
      <c r="A92" s="17" t="str">
        <f>IF(ISBLANK(MAIN!B$3),"",MAIN!B$3)</f>
        <v/>
      </c>
      <c r="B92" s="17" t="str">
        <f>IF(ISBLANK(MAIN!B$4),"",MAIN!B$4)</f>
        <v xml:space="preserve"> </v>
      </c>
      <c r="C92" s="17" t="str">
        <f>IF(ISBLANK(MAIN!B$5),"",MAIN!B$5)</f>
        <v/>
      </c>
      <c r="D92" s="17" t="str">
        <f>IF(ISBLANK(MAIN!B$6),"",MAIN!B$6)</f>
        <v/>
      </c>
      <c r="E92" s="17" t="str">
        <f>IF(ISBLANK(MAIN!B$7),"",MAIN!B$7)</f>
        <v/>
      </c>
      <c r="F92" s="17" t="str">
        <f>IF(ISBLANK(MIPPA!$B$27),"",MIPPA!$B$27)</f>
        <v/>
      </c>
      <c r="G92" s="56" t="s">
        <v>97</v>
      </c>
      <c r="H92" s="17" t="s">
        <v>49</v>
      </c>
      <c r="I92" s="48" t="str">
        <f>IF(ISBLANK(MAIN!B$10),"",MAIN!B$10)</f>
        <v/>
      </c>
      <c r="J92" s="17" t="str">
        <f>IF(ISBLANK(MIPPA!A29),"",MIPPA!A29)</f>
        <v>Pre--4</v>
      </c>
      <c r="K92" s="83" t="str">
        <f>IF(ISBLANK(MIPPA!B29),"",MIPPA!B29)</f>
        <v/>
      </c>
      <c r="L92" s="84" t="str">
        <f>IF(ISBLANK(MIPPA!C29),"",MIPPA!C29)</f>
        <v/>
      </c>
      <c r="M92" s="84" t="str">
        <f>IF(ISBLANK(MIPPA!D29),"",MIPPA!D29)</f>
        <v/>
      </c>
      <c r="N92" s="84" t="str">
        <f>IF(ISBLANK(MIPPA!E29),"",MIPPA!E29)</f>
        <v/>
      </c>
      <c r="O92" s="84" t="str">
        <f>IF(ISBLANK(MIPPA!F29),"",MIPPA!F29)</f>
        <v/>
      </c>
      <c r="P92" s="84" t="str">
        <f>IF(ISBLANK(MIPPA!G29),"",MIPPA!G29)</f>
        <v/>
      </c>
      <c r="Q92" s="84" t="str">
        <f>IF(ISBLANK(MIPPA!H29),"",MIPPA!H29)</f>
        <v/>
      </c>
      <c r="R92" s="84" t="str">
        <f>IF(ISBLANK(MIPPA!I29),"",MIPPA!I29)</f>
        <v/>
      </c>
      <c r="S92" s="47" t="str">
        <f>IF(ISBLANK(MIPPA!J29),"",MIPPA!J29)</f>
        <v/>
      </c>
      <c r="T92" s="47" t="str">
        <f>IF(ISBLANK(MIPPA!K29),"",MIPPA!K29)</f>
        <v/>
      </c>
    </row>
    <row r="93" spans="1:20" x14ac:dyDescent="0.25">
      <c r="A93" s="17" t="str">
        <f>IF(ISBLANK(MAIN!B$3),"",MAIN!B$3)</f>
        <v/>
      </c>
      <c r="B93" s="17" t="str">
        <f>IF(ISBLANK(MAIN!B$4),"",MAIN!B$4)</f>
        <v xml:space="preserve"> </v>
      </c>
      <c r="C93" s="17" t="str">
        <f>IF(ISBLANK(MAIN!B$5),"",MAIN!B$5)</f>
        <v/>
      </c>
      <c r="D93" s="17" t="str">
        <f>IF(ISBLANK(MAIN!B$6),"",MAIN!B$6)</f>
        <v/>
      </c>
      <c r="E93" s="17" t="str">
        <f>IF(ISBLANK(MAIN!B$7),"",MAIN!B$7)</f>
        <v/>
      </c>
      <c r="F93" s="17" t="str">
        <f>IF(ISBLANK(MIPPA!$B$27),"",MIPPA!$B$27)</f>
        <v/>
      </c>
      <c r="G93" s="17" t="str">
        <f>G92</f>
        <v xml:space="preserve">Plan C (2010) </v>
      </c>
      <c r="H93" s="17" t="s">
        <v>49</v>
      </c>
      <c r="I93" s="48" t="str">
        <f>IF(ISBLANK(MAIN!B$10),"",MAIN!B$10)</f>
        <v/>
      </c>
      <c r="J93" s="17">
        <f>IF(ISBLANK(MIPPA!A30),"",MIPPA!A30)</f>
        <v>-4</v>
      </c>
      <c r="K93" s="83" t="str">
        <f>IF(ISBLANK(MIPPA!B30),"",MIPPA!B30)</f>
        <v/>
      </c>
      <c r="L93" s="84" t="str">
        <f>IF(ISBLANK(MIPPA!C30),"",MIPPA!C30)</f>
        <v/>
      </c>
      <c r="M93" s="84" t="str">
        <f>IF(ISBLANK(MIPPA!D30),"",MIPPA!D30)</f>
        <v/>
      </c>
      <c r="N93" s="84" t="str">
        <f>IF(ISBLANK(MIPPA!E30),"",MIPPA!E30)</f>
        <v/>
      </c>
      <c r="O93" s="84" t="str">
        <f>IF(ISBLANK(MIPPA!F30),"",MIPPA!F30)</f>
        <v/>
      </c>
      <c r="P93" s="84" t="str">
        <f>IF(ISBLANK(MIPPA!G30),"",MIPPA!G30)</f>
        <v/>
      </c>
      <c r="Q93" s="84" t="str">
        <f>IF(ISBLANK(MIPPA!H30),"",MIPPA!H30)</f>
        <v/>
      </c>
      <c r="R93" s="84" t="str">
        <f>IF(ISBLANK(MIPPA!I30),"",MIPPA!I30)</f>
        <v/>
      </c>
      <c r="S93" s="47" t="str">
        <f>IF(ISBLANK(MIPPA!J30),"",MIPPA!J30)</f>
        <v/>
      </c>
      <c r="T93" s="47" t="str">
        <f>IF(ISBLANK(MIPPA!K30),"",MIPPA!K30)</f>
        <v/>
      </c>
    </row>
    <row r="94" spans="1:20" x14ac:dyDescent="0.25">
      <c r="A94" s="17" t="str">
        <f>IF(ISBLANK(MAIN!B$3),"",MAIN!B$3)</f>
        <v/>
      </c>
      <c r="B94" s="17" t="str">
        <f>IF(ISBLANK(MAIN!B$4),"",MAIN!B$4)</f>
        <v xml:space="preserve"> </v>
      </c>
      <c r="C94" s="17" t="str">
        <f>IF(ISBLANK(MAIN!B$5),"",MAIN!B$5)</f>
        <v/>
      </c>
      <c r="D94" s="17" t="str">
        <f>IF(ISBLANK(MAIN!B$6),"",MAIN!B$6)</f>
        <v/>
      </c>
      <c r="E94" s="17" t="str">
        <f>IF(ISBLANK(MAIN!B$7),"",MAIN!B$7)</f>
        <v/>
      </c>
      <c r="F94" s="17" t="str">
        <f>IF(ISBLANK(MIPPA!$B$27),"",MIPPA!$B$27)</f>
        <v/>
      </c>
      <c r="G94" s="17" t="str">
        <f t="shared" ref="G94:G97" si="15">G93</f>
        <v xml:space="preserve">Plan C (2010) </v>
      </c>
      <c r="H94" s="17" t="s">
        <v>49</v>
      </c>
      <c r="I94" s="48" t="str">
        <f>IF(ISBLANK(MAIN!B$10),"",MAIN!B$10)</f>
        <v/>
      </c>
      <c r="J94" s="17">
        <f>IF(ISBLANK(MIPPA!A31),"",MIPPA!A31)</f>
        <v>-3</v>
      </c>
      <c r="K94" s="83" t="str">
        <f>IF(ISBLANK(MIPPA!B31),"",MIPPA!B31)</f>
        <v/>
      </c>
      <c r="L94" s="84" t="str">
        <f>IF(ISBLANK(MIPPA!C31),"",MIPPA!C31)</f>
        <v/>
      </c>
      <c r="M94" s="84" t="str">
        <f>IF(ISBLANK(MIPPA!D31),"",MIPPA!D31)</f>
        <v/>
      </c>
      <c r="N94" s="84" t="str">
        <f>IF(ISBLANK(MIPPA!E31),"",MIPPA!E31)</f>
        <v/>
      </c>
      <c r="O94" s="84" t="str">
        <f>IF(ISBLANK(MIPPA!F31),"",MIPPA!F31)</f>
        <v/>
      </c>
      <c r="P94" s="84" t="str">
        <f>IF(ISBLANK(MIPPA!G31),"",MIPPA!G31)</f>
        <v/>
      </c>
      <c r="Q94" s="84" t="str">
        <f>IF(ISBLANK(MIPPA!H31),"",MIPPA!H31)</f>
        <v/>
      </c>
      <c r="R94" s="84" t="str">
        <f>IF(ISBLANK(MIPPA!I31),"",MIPPA!I31)</f>
        <v/>
      </c>
      <c r="S94" s="47" t="str">
        <f>IF(ISBLANK(MIPPA!J31),"",MIPPA!J31)</f>
        <v/>
      </c>
      <c r="T94" s="47" t="str">
        <f>IF(ISBLANK(MIPPA!K31),"",MIPPA!K31)</f>
        <v/>
      </c>
    </row>
    <row r="95" spans="1:20" x14ac:dyDescent="0.25">
      <c r="A95" s="17" t="str">
        <f>IF(ISBLANK(MAIN!B$3),"",MAIN!B$3)</f>
        <v/>
      </c>
      <c r="B95" s="17" t="str">
        <f>IF(ISBLANK(MAIN!B$4),"",MAIN!B$4)</f>
        <v xml:space="preserve"> </v>
      </c>
      <c r="C95" s="17" t="str">
        <f>IF(ISBLANK(MAIN!B$5),"",MAIN!B$5)</f>
        <v/>
      </c>
      <c r="D95" s="17" t="str">
        <f>IF(ISBLANK(MAIN!B$6),"",MAIN!B$6)</f>
        <v/>
      </c>
      <c r="E95" s="17" t="str">
        <f>IF(ISBLANK(MAIN!B$7),"",MAIN!B$7)</f>
        <v/>
      </c>
      <c r="F95" s="17" t="str">
        <f>IF(ISBLANK(MIPPA!$B$27),"",MIPPA!$B$27)</f>
        <v/>
      </c>
      <c r="G95" s="17" t="str">
        <f t="shared" si="15"/>
        <v xml:space="preserve">Plan C (2010) </v>
      </c>
      <c r="H95" s="17" t="s">
        <v>49</v>
      </c>
      <c r="I95" s="48" t="str">
        <f>IF(ISBLANK(MAIN!B$10),"",MAIN!B$10)</f>
        <v/>
      </c>
      <c r="J95" s="17">
        <f>IF(ISBLANK(MIPPA!A32),"",MIPPA!A32)</f>
        <v>-2</v>
      </c>
      <c r="K95" s="83" t="str">
        <f>IF(ISBLANK(MIPPA!B32),"",MIPPA!B32)</f>
        <v/>
      </c>
      <c r="L95" s="84" t="str">
        <f>IF(ISBLANK(MIPPA!C32),"",MIPPA!C32)</f>
        <v/>
      </c>
      <c r="M95" s="84" t="str">
        <f>IF(ISBLANK(MIPPA!D32),"",MIPPA!D32)</f>
        <v/>
      </c>
      <c r="N95" s="84" t="str">
        <f>IF(ISBLANK(MIPPA!E32),"",MIPPA!E32)</f>
        <v/>
      </c>
      <c r="O95" s="84" t="str">
        <f>IF(ISBLANK(MIPPA!F32),"",MIPPA!F32)</f>
        <v/>
      </c>
      <c r="P95" s="84" t="str">
        <f>IF(ISBLANK(MIPPA!G32),"",MIPPA!G32)</f>
        <v/>
      </c>
      <c r="Q95" s="84" t="str">
        <f>IF(ISBLANK(MIPPA!H32),"",MIPPA!H32)</f>
        <v/>
      </c>
      <c r="R95" s="84" t="str">
        <f>IF(ISBLANK(MIPPA!I32),"",MIPPA!I32)</f>
        <v/>
      </c>
      <c r="S95" s="47" t="str">
        <f>IF(ISBLANK(MIPPA!J32),"",MIPPA!J32)</f>
        <v/>
      </c>
      <c r="T95" s="47" t="str">
        <f>IF(ISBLANK(MIPPA!K32),"",MIPPA!K32)</f>
        <v/>
      </c>
    </row>
    <row r="96" spans="1:20" x14ac:dyDescent="0.25">
      <c r="A96" s="17" t="str">
        <f>IF(ISBLANK(MAIN!B$3),"",MAIN!B$3)</f>
        <v/>
      </c>
      <c r="B96" s="17" t="str">
        <f>IF(ISBLANK(MAIN!B$4),"",MAIN!B$4)</f>
        <v xml:space="preserve"> </v>
      </c>
      <c r="C96" s="17" t="str">
        <f>IF(ISBLANK(MAIN!B$5),"",MAIN!B$5)</f>
        <v/>
      </c>
      <c r="D96" s="17" t="str">
        <f>IF(ISBLANK(MAIN!B$6),"",MAIN!B$6)</f>
        <v/>
      </c>
      <c r="E96" s="17" t="str">
        <f>IF(ISBLANK(MAIN!B$7),"",MAIN!B$7)</f>
        <v/>
      </c>
      <c r="F96" s="17" t="str">
        <f>IF(ISBLANK(MIPPA!$B$27),"",MIPPA!$B$27)</f>
        <v/>
      </c>
      <c r="G96" s="17" t="str">
        <f t="shared" si="15"/>
        <v xml:space="preserve">Plan C (2010) </v>
      </c>
      <c r="H96" s="17" t="s">
        <v>49</v>
      </c>
      <c r="I96" s="48" t="str">
        <f>IF(ISBLANK(MAIN!B$10),"",MAIN!B$10)</f>
        <v/>
      </c>
      <c r="J96" s="17">
        <f>IF(ISBLANK(MIPPA!A33),"",MIPPA!A33)</f>
        <v>-1</v>
      </c>
      <c r="K96" s="83" t="str">
        <f>IF(ISBLANK(MIPPA!B33),"",MIPPA!B33)</f>
        <v/>
      </c>
      <c r="L96" s="84" t="str">
        <f>IF(ISBLANK(MIPPA!C33),"",MIPPA!C33)</f>
        <v/>
      </c>
      <c r="M96" s="84" t="str">
        <f>IF(ISBLANK(MIPPA!D33),"",MIPPA!D33)</f>
        <v/>
      </c>
      <c r="N96" s="84" t="str">
        <f>IF(ISBLANK(MIPPA!E33),"",MIPPA!E33)</f>
        <v/>
      </c>
      <c r="O96" s="84" t="str">
        <f>IF(ISBLANK(MIPPA!F33),"",MIPPA!F33)</f>
        <v/>
      </c>
      <c r="P96" s="84" t="str">
        <f>IF(ISBLANK(MIPPA!G33),"",MIPPA!G33)</f>
        <v/>
      </c>
      <c r="Q96" s="84" t="str">
        <f>IF(ISBLANK(MIPPA!H33),"",MIPPA!H33)</f>
        <v/>
      </c>
      <c r="R96" s="84" t="str">
        <f>IF(ISBLANK(MIPPA!I33),"",MIPPA!I33)</f>
        <v/>
      </c>
      <c r="S96" s="47" t="str">
        <f>IF(ISBLANK(MIPPA!J33),"",MIPPA!J33)</f>
        <v/>
      </c>
      <c r="T96" s="47" t="str">
        <f>IF(ISBLANK(MIPPA!K33),"",MIPPA!K33)</f>
        <v/>
      </c>
    </row>
    <row r="97" spans="1:20" x14ac:dyDescent="0.25">
      <c r="A97" s="17" t="str">
        <f>IF(ISBLANK(MAIN!B$3),"",MAIN!B$3)</f>
        <v/>
      </c>
      <c r="B97" s="17" t="str">
        <f>IF(ISBLANK(MAIN!B$4),"",MAIN!B$4)</f>
        <v xml:space="preserve"> </v>
      </c>
      <c r="C97" s="17" t="str">
        <f>IF(ISBLANK(MAIN!B$5),"",MAIN!B$5)</f>
        <v/>
      </c>
      <c r="D97" s="17" t="str">
        <f>IF(ISBLANK(MAIN!B$6),"",MAIN!B$6)</f>
        <v/>
      </c>
      <c r="E97" s="17" t="str">
        <f>IF(ISBLANK(MAIN!B$7),"",MAIN!B$7)</f>
        <v/>
      </c>
      <c r="F97" s="17" t="str">
        <f>IF(ISBLANK(MIPPA!$B$27),"",MIPPA!$B$27)</f>
        <v/>
      </c>
      <c r="G97" s="17" t="str">
        <f t="shared" si="15"/>
        <v xml:space="preserve">Plan C (2010) </v>
      </c>
      <c r="H97" s="17" t="s">
        <v>49</v>
      </c>
      <c r="I97" s="48" t="str">
        <f>IF(ISBLANK(MAIN!B$10),"",MAIN!B$10)</f>
        <v/>
      </c>
      <c r="J97" s="17">
        <f>IF(ISBLANK(MIPPA!A34),"",MIPPA!A34)</f>
        <v>0</v>
      </c>
      <c r="K97" s="83" t="str">
        <f>IF(ISBLANK(MIPPA!B34),"",MIPPA!B34)</f>
        <v/>
      </c>
      <c r="L97" s="84" t="str">
        <f>IF(ISBLANK(MIPPA!C34),"",MIPPA!C34)</f>
        <v/>
      </c>
      <c r="M97" s="84" t="str">
        <f>IF(ISBLANK(MIPPA!D34),"",MIPPA!D34)</f>
        <v/>
      </c>
      <c r="N97" s="84" t="str">
        <f>IF(ISBLANK(MIPPA!E34),"",MIPPA!E34)</f>
        <v/>
      </c>
      <c r="O97" s="84" t="str">
        <f>IF(ISBLANK(MIPPA!F34),"",MIPPA!F34)</f>
        <v/>
      </c>
      <c r="P97" s="84" t="str">
        <f>IF(ISBLANK(MIPPA!G34),"",MIPPA!G34)</f>
        <v/>
      </c>
      <c r="Q97" s="84" t="str">
        <f>IF(ISBLANK(MIPPA!H34),"",MIPPA!H34)</f>
        <v/>
      </c>
      <c r="R97" s="84" t="str">
        <f>IF(ISBLANK(MIPPA!I34),"",MIPPA!I34)</f>
        <v/>
      </c>
      <c r="S97" s="47" t="str">
        <f>IF(ISBLANK(MIPPA!J34),"",MIPPA!J34)</f>
        <v/>
      </c>
      <c r="T97" s="47" t="str">
        <f>IF(ISBLANK(MIPPA!K34),"",MIPPA!K34)</f>
        <v/>
      </c>
    </row>
    <row r="98" spans="1:20" ht="13" x14ac:dyDescent="0.3">
      <c r="A98" s="17" t="str">
        <f>IF(ISBLANK(MAIN!B$3),"",MAIN!B$3)</f>
        <v/>
      </c>
      <c r="B98" s="17" t="str">
        <f>IF(ISBLANK(MAIN!B$4),"",MAIN!B$4)</f>
        <v xml:space="preserve"> </v>
      </c>
      <c r="C98" s="17" t="str">
        <f>IF(ISBLANK(MAIN!B$5),"",MAIN!B$5)</f>
        <v/>
      </c>
      <c r="D98" s="17" t="str">
        <f>IF(ISBLANK(MAIN!B$6),"",MAIN!B$6)</f>
        <v/>
      </c>
      <c r="E98" s="17" t="str">
        <f>IF(ISBLANK(MAIN!B$7),"",MAIN!B$7)</f>
        <v/>
      </c>
      <c r="F98" s="17" t="str">
        <f>IF(ISBLANK(MIPPA!$B$38),"",MIPPA!$B$38)</f>
        <v/>
      </c>
      <c r="G98" s="56" t="s">
        <v>24</v>
      </c>
      <c r="H98" s="17" t="s">
        <v>49</v>
      </c>
      <c r="I98" s="48" t="str">
        <f>IF(ISBLANK(MAIN!B$10),"",MAIN!B$10)</f>
        <v/>
      </c>
      <c r="J98" s="17" t="str">
        <f>IF(ISBLANK(MIPPA!A40),"",MIPPA!A40)</f>
        <v>Pre--4</v>
      </c>
      <c r="K98" s="83" t="str">
        <f>IF(ISBLANK(MIPPA!B40),"",MIPPA!B40)</f>
        <v/>
      </c>
      <c r="L98" s="84" t="str">
        <f>IF(ISBLANK(MIPPA!C40),"",MIPPA!C40)</f>
        <v/>
      </c>
      <c r="M98" s="84" t="str">
        <f>IF(ISBLANK(MIPPA!D40),"",MIPPA!D40)</f>
        <v/>
      </c>
      <c r="N98" s="84" t="str">
        <f>IF(ISBLANK(MIPPA!E40),"",MIPPA!E40)</f>
        <v/>
      </c>
      <c r="O98" s="84" t="str">
        <f>IF(ISBLANK(MIPPA!F40),"",MIPPA!F40)</f>
        <v/>
      </c>
      <c r="P98" s="84" t="str">
        <f>IF(ISBLANK(MIPPA!G40),"",MIPPA!G40)</f>
        <v/>
      </c>
      <c r="Q98" s="84" t="str">
        <f>IF(ISBLANK(MIPPA!H40),"",MIPPA!H40)</f>
        <v/>
      </c>
      <c r="R98" s="84" t="str">
        <f>IF(ISBLANK(MIPPA!I40),"",MIPPA!I40)</f>
        <v/>
      </c>
      <c r="S98" s="47" t="str">
        <f>IF(ISBLANK(MIPPA!J40),"",MIPPA!J40)</f>
        <v/>
      </c>
      <c r="T98" s="47" t="str">
        <f>IF(ISBLANK(MIPPA!K40),"",MIPPA!K40)</f>
        <v/>
      </c>
    </row>
    <row r="99" spans="1:20" x14ac:dyDescent="0.25">
      <c r="A99" s="17" t="str">
        <f>IF(ISBLANK(MAIN!B$3),"",MAIN!B$3)</f>
        <v/>
      </c>
      <c r="B99" s="17" t="str">
        <f>IF(ISBLANK(MAIN!B$4),"",MAIN!B$4)</f>
        <v xml:space="preserve"> </v>
      </c>
      <c r="C99" s="17" t="str">
        <f>IF(ISBLANK(MAIN!B$5),"",MAIN!B$5)</f>
        <v/>
      </c>
      <c r="D99" s="17" t="str">
        <f>IF(ISBLANK(MAIN!B$6),"",MAIN!B$6)</f>
        <v/>
      </c>
      <c r="E99" s="17" t="str">
        <f>IF(ISBLANK(MAIN!B$7),"",MAIN!B$7)</f>
        <v/>
      </c>
      <c r="F99" s="17" t="str">
        <f>IF(ISBLANK(MIPPA!$B$38),"",MIPPA!$B$38)</f>
        <v/>
      </c>
      <c r="G99" s="17" t="str">
        <f>G98</f>
        <v>Plan D (2010)</v>
      </c>
      <c r="H99" s="17" t="s">
        <v>49</v>
      </c>
      <c r="I99" s="48" t="str">
        <f>IF(ISBLANK(MAIN!B$10),"",MAIN!B$10)</f>
        <v/>
      </c>
      <c r="J99" s="17">
        <f>IF(ISBLANK(MIPPA!A41),"",MIPPA!A41)</f>
        <v>-4</v>
      </c>
      <c r="K99" s="83" t="str">
        <f>IF(ISBLANK(MIPPA!B41),"",MIPPA!B41)</f>
        <v/>
      </c>
      <c r="L99" s="84" t="str">
        <f>IF(ISBLANK(MIPPA!C41),"",MIPPA!C41)</f>
        <v/>
      </c>
      <c r="M99" s="84" t="str">
        <f>IF(ISBLANK(MIPPA!D41),"",MIPPA!D41)</f>
        <v/>
      </c>
      <c r="N99" s="84" t="str">
        <f>IF(ISBLANK(MIPPA!E41),"",MIPPA!E41)</f>
        <v/>
      </c>
      <c r="O99" s="84" t="str">
        <f>IF(ISBLANK(MIPPA!F41),"",MIPPA!F41)</f>
        <v/>
      </c>
      <c r="P99" s="84" t="str">
        <f>IF(ISBLANK(MIPPA!G41),"",MIPPA!G41)</f>
        <v/>
      </c>
      <c r="Q99" s="84" t="str">
        <f>IF(ISBLANK(MIPPA!H41),"",MIPPA!H41)</f>
        <v/>
      </c>
      <c r="R99" s="84" t="str">
        <f>IF(ISBLANK(MIPPA!I41),"",MIPPA!I41)</f>
        <v/>
      </c>
      <c r="S99" s="47" t="str">
        <f>IF(ISBLANK(MIPPA!J41),"",MIPPA!J41)</f>
        <v/>
      </c>
      <c r="T99" s="47" t="str">
        <f>IF(ISBLANK(MIPPA!K41),"",MIPPA!K41)</f>
        <v/>
      </c>
    </row>
    <row r="100" spans="1:20" x14ac:dyDescent="0.25">
      <c r="A100" s="17" t="str">
        <f>IF(ISBLANK(MAIN!B$3),"",MAIN!B$3)</f>
        <v/>
      </c>
      <c r="B100" s="17" t="str">
        <f>IF(ISBLANK(MAIN!B$4),"",MAIN!B$4)</f>
        <v xml:space="preserve"> </v>
      </c>
      <c r="C100" s="17" t="str">
        <f>IF(ISBLANK(MAIN!B$5),"",MAIN!B$5)</f>
        <v/>
      </c>
      <c r="D100" s="17" t="str">
        <f>IF(ISBLANK(MAIN!B$6),"",MAIN!B$6)</f>
        <v/>
      </c>
      <c r="E100" s="17" t="str">
        <f>IF(ISBLANK(MAIN!B$7),"",MAIN!B$7)</f>
        <v/>
      </c>
      <c r="F100" s="17" t="str">
        <f>IF(ISBLANK(MIPPA!$B$38),"",MIPPA!$B$38)</f>
        <v/>
      </c>
      <c r="G100" s="17" t="str">
        <f t="shared" ref="G100:G103" si="16">G99</f>
        <v>Plan D (2010)</v>
      </c>
      <c r="H100" s="17" t="s">
        <v>49</v>
      </c>
      <c r="I100" s="48" t="str">
        <f>IF(ISBLANK(MAIN!B$10),"",MAIN!B$10)</f>
        <v/>
      </c>
      <c r="J100" s="17">
        <f>IF(ISBLANK(MIPPA!A42),"",MIPPA!A42)</f>
        <v>-3</v>
      </c>
      <c r="K100" s="83" t="str">
        <f>IF(ISBLANK(MIPPA!B42),"",MIPPA!B42)</f>
        <v/>
      </c>
      <c r="L100" s="84" t="str">
        <f>IF(ISBLANK(MIPPA!C42),"",MIPPA!C42)</f>
        <v/>
      </c>
      <c r="M100" s="84" t="str">
        <f>IF(ISBLANK(MIPPA!D42),"",MIPPA!D42)</f>
        <v/>
      </c>
      <c r="N100" s="84" t="str">
        <f>IF(ISBLANK(MIPPA!E42),"",MIPPA!E42)</f>
        <v/>
      </c>
      <c r="O100" s="84" t="str">
        <f>IF(ISBLANK(MIPPA!F42),"",MIPPA!F42)</f>
        <v/>
      </c>
      <c r="P100" s="84" t="str">
        <f>IF(ISBLANK(MIPPA!G42),"",MIPPA!G42)</f>
        <v/>
      </c>
      <c r="Q100" s="84" t="str">
        <f>IF(ISBLANK(MIPPA!H42),"",MIPPA!H42)</f>
        <v/>
      </c>
      <c r="R100" s="84" t="str">
        <f>IF(ISBLANK(MIPPA!I42),"",MIPPA!I42)</f>
        <v/>
      </c>
      <c r="S100" s="47" t="str">
        <f>IF(ISBLANK(MIPPA!J42),"",MIPPA!J42)</f>
        <v/>
      </c>
      <c r="T100" s="47" t="str">
        <f>IF(ISBLANK(MIPPA!K42),"",MIPPA!K42)</f>
        <v/>
      </c>
    </row>
    <row r="101" spans="1:20" x14ac:dyDescent="0.25">
      <c r="A101" s="17" t="str">
        <f>IF(ISBLANK(MAIN!B$3),"",MAIN!B$3)</f>
        <v/>
      </c>
      <c r="B101" s="17" t="str">
        <f>IF(ISBLANK(MAIN!B$4),"",MAIN!B$4)</f>
        <v xml:space="preserve"> </v>
      </c>
      <c r="C101" s="17" t="str">
        <f>IF(ISBLANK(MAIN!B$5),"",MAIN!B$5)</f>
        <v/>
      </c>
      <c r="D101" s="17" t="str">
        <f>IF(ISBLANK(MAIN!B$6),"",MAIN!B$6)</f>
        <v/>
      </c>
      <c r="E101" s="17" t="str">
        <f>IF(ISBLANK(MAIN!B$7),"",MAIN!B$7)</f>
        <v/>
      </c>
      <c r="F101" s="17" t="str">
        <f>IF(ISBLANK(MIPPA!$B$38),"",MIPPA!$B$38)</f>
        <v/>
      </c>
      <c r="G101" s="17" t="str">
        <f t="shared" si="16"/>
        <v>Plan D (2010)</v>
      </c>
      <c r="H101" s="17" t="s">
        <v>49</v>
      </c>
      <c r="I101" s="48" t="str">
        <f>IF(ISBLANK(MAIN!B$10),"",MAIN!B$10)</f>
        <v/>
      </c>
      <c r="J101" s="17">
        <f>IF(ISBLANK(MIPPA!A43),"",MIPPA!A43)</f>
        <v>-2</v>
      </c>
      <c r="K101" s="83" t="str">
        <f>IF(ISBLANK(MIPPA!B43),"",MIPPA!B43)</f>
        <v/>
      </c>
      <c r="L101" s="84" t="str">
        <f>IF(ISBLANK(MIPPA!C43),"",MIPPA!C43)</f>
        <v/>
      </c>
      <c r="M101" s="84" t="str">
        <f>IF(ISBLANK(MIPPA!D43),"",MIPPA!D43)</f>
        <v/>
      </c>
      <c r="N101" s="84" t="str">
        <f>IF(ISBLANK(MIPPA!E43),"",MIPPA!E43)</f>
        <v/>
      </c>
      <c r="O101" s="84" t="str">
        <f>IF(ISBLANK(MIPPA!F43),"",MIPPA!F43)</f>
        <v/>
      </c>
      <c r="P101" s="84" t="str">
        <f>IF(ISBLANK(MIPPA!G43),"",MIPPA!G43)</f>
        <v/>
      </c>
      <c r="Q101" s="84" t="str">
        <f>IF(ISBLANK(MIPPA!H43),"",MIPPA!H43)</f>
        <v/>
      </c>
      <c r="R101" s="84" t="str">
        <f>IF(ISBLANK(MIPPA!I43),"",MIPPA!I43)</f>
        <v/>
      </c>
      <c r="S101" s="47" t="str">
        <f>IF(ISBLANK(MIPPA!J43),"",MIPPA!J43)</f>
        <v/>
      </c>
      <c r="T101" s="47" t="str">
        <f>IF(ISBLANK(MIPPA!K43),"",MIPPA!K43)</f>
        <v/>
      </c>
    </row>
    <row r="102" spans="1:20" x14ac:dyDescent="0.25">
      <c r="A102" s="17" t="str">
        <f>IF(ISBLANK(MAIN!B$3),"",MAIN!B$3)</f>
        <v/>
      </c>
      <c r="B102" s="17" t="str">
        <f>IF(ISBLANK(MAIN!B$4),"",MAIN!B$4)</f>
        <v xml:space="preserve"> </v>
      </c>
      <c r="C102" s="17" t="str">
        <f>IF(ISBLANK(MAIN!B$5),"",MAIN!B$5)</f>
        <v/>
      </c>
      <c r="D102" s="17" t="str">
        <f>IF(ISBLANK(MAIN!B$6),"",MAIN!B$6)</f>
        <v/>
      </c>
      <c r="E102" s="17" t="str">
        <f>IF(ISBLANK(MAIN!B$7),"",MAIN!B$7)</f>
        <v/>
      </c>
      <c r="F102" s="17" t="str">
        <f>IF(ISBLANK(MIPPA!$B$38),"",MIPPA!$B$38)</f>
        <v/>
      </c>
      <c r="G102" s="17" t="str">
        <f t="shared" si="16"/>
        <v>Plan D (2010)</v>
      </c>
      <c r="H102" s="17" t="s">
        <v>49</v>
      </c>
      <c r="I102" s="48" t="str">
        <f>IF(ISBLANK(MAIN!B$10),"",MAIN!B$10)</f>
        <v/>
      </c>
      <c r="J102" s="17">
        <f>IF(ISBLANK(MIPPA!A44),"",MIPPA!A44)</f>
        <v>-1</v>
      </c>
      <c r="K102" s="83" t="str">
        <f>IF(ISBLANK(MIPPA!B44),"",MIPPA!B44)</f>
        <v/>
      </c>
      <c r="L102" s="84" t="str">
        <f>IF(ISBLANK(MIPPA!C44),"",MIPPA!C44)</f>
        <v/>
      </c>
      <c r="M102" s="84" t="str">
        <f>IF(ISBLANK(MIPPA!D44),"",MIPPA!D44)</f>
        <v/>
      </c>
      <c r="N102" s="84" t="str">
        <f>IF(ISBLANK(MIPPA!E44),"",MIPPA!E44)</f>
        <v/>
      </c>
      <c r="O102" s="84" t="str">
        <f>IF(ISBLANK(MIPPA!F44),"",MIPPA!F44)</f>
        <v/>
      </c>
      <c r="P102" s="84" t="str">
        <f>IF(ISBLANK(MIPPA!G44),"",MIPPA!G44)</f>
        <v/>
      </c>
      <c r="Q102" s="84" t="str">
        <f>IF(ISBLANK(MIPPA!H44),"",MIPPA!H44)</f>
        <v/>
      </c>
      <c r="R102" s="84" t="str">
        <f>IF(ISBLANK(MIPPA!I44),"",MIPPA!I44)</f>
        <v/>
      </c>
      <c r="S102" s="47" t="str">
        <f>IF(ISBLANK(MIPPA!J44),"",MIPPA!J44)</f>
        <v/>
      </c>
      <c r="T102" s="47" t="str">
        <f>IF(ISBLANK(MIPPA!K44),"",MIPPA!K44)</f>
        <v/>
      </c>
    </row>
    <row r="103" spans="1:20" x14ac:dyDescent="0.25">
      <c r="A103" s="17" t="str">
        <f>IF(ISBLANK(MAIN!B$3),"",MAIN!B$3)</f>
        <v/>
      </c>
      <c r="B103" s="17" t="str">
        <f>IF(ISBLANK(MAIN!B$4),"",MAIN!B$4)</f>
        <v xml:space="preserve"> </v>
      </c>
      <c r="C103" s="17" t="str">
        <f>IF(ISBLANK(MAIN!B$5),"",MAIN!B$5)</f>
        <v/>
      </c>
      <c r="D103" s="17" t="str">
        <f>IF(ISBLANK(MAIN!B$6),"",MAIN!B$6)</f>
        <v/>
      </c>
      <c r="E103" s="17" t="str">
        <f>IF(ISBLANK(MAIN!B$7),"",MAIN!B$7)</f>
        <v/>
      </c>
      <c r="F103" s="17" t="str">
        <f>IF(ISBLANK(MIPPA!$B$38),"",MIPPA!$B$38)</f>
        <v/>
      </c>
      <c r="G103" s="17" t="str">
        <f t="shared" si="16"/>
        <v>Plan D (2010)</v>
      </c>
      <c r="H103" s="17" t="s">
        <v>49</v>
      </c>
      <c r="I103" s="48" t="str">
        <f>IF(ISBLANK(MAIN!B$10),"",MAIN!B$10)</f>
        <v/>
      </c>
      <c r="J103" s="17">
        <f>IF(ISBLANK(MIPPA!A45),"",MIPPA!A45)</f>
        <v>0</v>
      </c>
      <c r="K103" s="83" t="str">
        <f>IF(ISBLANK(MIPPA!B45),"",MIPPA!B45)</f>
        <v/>
      </c>
      <c r="L103" s="84" t="str">
        <f>IF(ISBLANK(MIPPA!C45),"",MIPPA!C45)</f>
        <v/>
      </c>
      <c r="M103" s="84" t="str">
        <f>IF(ISBLANK(MIPPA!D45),"",MIPPA!D45)</f>
        <v/>
      </c>
      <c r="N103" s="84" t="str">
        <f>IF(ISBLANK(MIPPA!E45),"",MIPPA!E45)</f>
        <v/>
      </c>
      <c r="O103" s="84" t="str">
        <f>IF(ISBLANK(MIPPA!F45),"",MIPPA!F45)</f>
        <v/>
      </c>
      <c r="P103" s="84" t="str">
        <f>IF(ISBLANK(MIPPA!G45),"",MIPPA!G45)</f>
        <v/>
      </c>
      <c r="Q103" s="84" t="str">
        <f>IF(ISBLANK(MIPPA!H45),"",MIPPA!H45)</f>
        <v/>
      </c>
      <c r="R103" s="84" t="str">
        <f>IF(ISBLANK(MIPPA!I45),"",MIPPA!I45)</f>
        <v/>
      </c>
      <c r="S103" s="47" t="str">
        <f>IF(ISBLANK(MIPPA!J45),"",MIPPA!J45)</f>
        <v/>
      </c>
      <c r="T103" s="47" t="str">
        <f>IF(ISBLANK(MIPPA!K45),"",MIPPA!K45)</f>
        <v/>
      </c>
    </row>
    <row r="104" spans="1:20" ht="13" x14ac:dyDescent="0.3">
      <c r="A104" s="17" t="str">
        <f>IF(ISBLANK(MAIN!B$3),"",MAIN!B$3)</f>
        <v/>
      </c>
      <c r="B104" s="17" t="str">
        <f>IF(ISBLANK(MAIN!B$4),"",MAIN!B$4)</f>
        <v xml:space="preserve"> </v>
      </c>
      <c r="C104" s="17" t="str">
        <f>IF(ISBLANK(MAIN!B$5),"",MAIN!B$5)</f>
        <v/>
      </c>
      <c r="D104" s="17" t="str">
        <f>IF(ISBLANK(MAIN!B$6),"",MAIN!B$6)</f>
        <v/>
      </c>
      <c r="E104" s="17" t="str">
        <f>IF(ISBLANK(MAIN!B$7),"",MAIN!B$7)</f>
        <v/>
      </c>
      <c r="F104" s="17" t="str">
        <f>IF(ISBLANK(MIPPA!$B$49),"",MIPPA!$B$49)</f>
        <v/>
      </c>
      <c r="G104" s="56" t="s">
        <v>25</v>
      </c>
      <c r="H104" s="17" t="s">
        <v>49</v>
      </c>
      <c r="I104" s="48" t="str">
        <f>IF(ISBLANK(MAIN!B$10),"",MAIN!B$10)</f>
        <v/>
      </c>
      <c r="J104" s="17" t="str">
        <f>IF(ISBLANK(MIPPA!A51),"",MIPPA!A51)</f>
        <v>Pre--4</v>
      </c>
      <c r="K104" s="83" t="str">
        <f>IF(ISBLANK(MIPPA!B51),"",MIPPA!B51)</f>
        <v/>
      </c>
      <c r="L104" s="84" t="str">
        <f>IF(ISBLANK(MIPPA!C51),"",MIPPA!C51)</f>
        <v/>
      </c>
      <c r="M104" s="84" t="str">
        <f>IF(ISBLANK(MIPPA!D51),"",MIPPA!D51)</f>
        <v/>
      </c>
      <c r="N104" s="84" t="str">
        <f>IF(ISBLANK(MIPPA!E51),"",MIPPA!E51)</f>
        <v/>
      </c>
      <c r="O104" s="84" t="str">
        <f>IF(ISBLANK(MIPPA!F51),"",MIPPA!F51)</f>
        <v/>
      </c>
      <c r="P104" s="84" t="str">
        <f>IF(ISBLANK(MIPPA!G51),"",MIPPA!G51)</f>
        <v/>
      </c>
      <c r="Q104" s="84" t="str">
        <f>IF(ISBLANK(MIPPA!H51),"",MIPPA!H51)</f>
        <v/>
      </c>
      <c r="R104" s="84" t="str">
        <f>IF(ISBLANK(MIPPA!I51),"",MIPPA!I51)</f>
        <v/>
      </c>
      <c r="S104" s="47" t="str">
        <f>IF(ISBLANK(MIPPA!J51),"",MIPPA!J51)</f>
        <v/>
      </c>
      <c r="T104" s="47" t="str">
        <f>IF(ISBLANK(MIPPA!K51),"",MIPPA!K51)</f>
        <v/>
      </c>
    </row>
    <row r="105" spans="1:20" x14ac:dyDescent="0.25">
      <c r="A105" s="17" t="str">
        <f>IF(ISBLANK(MAIN!B$3),"",MAIN!B$3)</f>
        <v/>
      </c>
      <c r="B105" s="17" t="str">
        <f>IF(ISBLANK(MAIN!B$4),"",MAIN!B$4)</f>
        <v xml:space="preserve"> </v>
      </c>
      <c r="C105" s="17" t="str">
        <f>IF(ISBLANK(MAIN!B$5),"",MAIN!B$5)</f>
        <v/>
      </c>
      <c r="D105" s="17" t="str">
        <f>IF(ISBLANK(MAIN!B$6),"",MAIN!B$6)</f>
        <v/>
      </c>
      <c r="E105" s="17" t="str">
        <f>IF(ISBLANK(MAIN!B$7),"",MAIN!B$7)</f>
        <v/>
      </c>
      <c r="F105" s="17" t="str">
        <f>IF(ISBLANK(MIPPA!$B$49),"",MIPPA!$B$49)</f>
        <v/>
      </c>
      <c r="G105" s="17" t="str">
        <f>G104</f>
        <v>Plan F (2010)</v>
      </c>
      <c r="H105" s="17" t="s">
        <v>49</v>
      </c>
      <c r="I105" s="48" t="str">
        <f>IF(ISBLANK(MAIN!B$10),"",MAIN!B$10)</f>
        <v/>
      </c>
      <c r="J105" s="17">
        <f>IF(ISBLANK(MIPPA!A52),"",MIPPA!A52)</f>
        <v>-4</v>
      </c>
      <c r="K105" s="83" t="str">
        <f>IF(ISBLANK(MIPPA!B52),"",MIPPA!B52)</f>
        <v/>
      </c>
      <c r="L105" s="84" t="str">
        <f>IF(ISBLANK(MIPPA!C52),"",MIPPA!C52)</f>
        <v/>
      </c>
      <c r="M105" s="84" t="str">
        <f>IF(ISBLANK(MIPPA!D52),"",MIPPA!D52)</f>
        <v/>
      </c>
      <c r="N105" s="84" t="str">
        <f>IF(ISBLANK(MIPPA!E52),"",MIPPA!E52)</f>
        <v/>
      </c>
      <c r="O105" s="84" t="str">
        <f>IF(ISBLANK(MIPPA!F52),"",MIPPA!F52)</f>
        <v/>
      </c>
      <c r="P105" s="84" t="str">
        <f>IF(ISBLANK(MIPPA!G52),"",MIPPA!G52)</f>
        <v/>
      </c>
      <c r="Q105" s="84" t="str">
        <f>IF(ISBLANK(MIPPA!H52),"",MIPPA!H52)</f>
        <v/>
      </c>
      <c r="R105" s="84" t="str">
        <f>IF(ISBLANK(MIPPA!I52),"",MIPPA!I52)</f>
        <v/>
      </c>
      <c r="S105" s="47" t="str">
        <f>IF(ISBLANK(MIPPA!J52),"",MIPPA!J52)</f>
        <v/>
      </c>
      <c r="T105" s="47" t="str">
        <f>IF(ISBLANK(MIPPA!K52),"",MIPPA!K52)</f>
        <v/>
      </c>
    </row>
    <row r="106" spans="1:20" x14ac:dyDescent="0.25">
      <c r="A106" s="17" t="str">
        <f>IF(ISBLANK(MAIN!B$3),"",MAIN!B$3)</f>
        <v/>
      </c>
      <c r="B106" s="17" t="str">
        <f>IF(ISBLANK(MAIN!B$4),"",MAIN!B$4)</f>
        <v xml:space="preserve"> </v>
      </c>
      <c r="C106" s="17" t="str">
        <f>IF(ISBLANK(MAIN!B$5),"",MAIN!B$5)</f>
        <v/>
      </c>
      <c r="D106" s="17" t="str">
        <f>IF(ISBLANK(MAIN!B$6),"",MAIN!B$6)</f>
        <v/>
      </c>
      <c r="E106" s="17" t="str">
        <f>IF(ISBLANK(MAIN!B$7),"",MAIN!B$7)</f>
        <v/>
      </c>
      <c r="F106" s="17" t="str">
        <f>IF(ISBLANK(MIPPA!$B$49),"",MIPPA!$B$49)</f>
        <v/>
      </c>
      <c r="G106" s="17" t="str">
        <f t="shared" ref="G106:G109" si="17">G105</f>
        <v>Plan F (2010)</v>
      </c>
      <c r="H106" s="17" t="s">
        <v>49</v>
      </c>
      <c r="I106" s="48" t="str">
        <f>IF(ISBLANK(MAIN!B$10),"",MAIN!B$10)</f>
        <v/>
      </c>
      <c r="J106" s="17">
        <f>IF(ISBLANK(MIPPA!A53),"",MIPPA!A53)</f>
        <v>-3</v>
      </c>
      <c r="K106" s="83" t="str">
        <f>IF(ISBLANK(MIPPA!B53),"",MIPPA!B53)</f>
        <v/>
      </c>
      <c r="L106" s="84" t="str">
        <f>IF(ISBLANK(MIPPA!C53),"",MIPPA!C53)</f>
        <v/>
      </c>
      <c r="M106" s="84" t="str">
        <f>IF(ISBLANK(MIPPA!D53),"",MIPPA!D53)</f>
        <v/>
      </c>
      <c r="N106" s="84" t="str">
        <f>IF(ISBLANK(MIPPA!E53),"",MIPPA!E53)</f>
        <v/>
      </c>
      <c r="O106" s="84" t="str">
        <f>IF(ISBLANK(MIPPA!F53),"",MIPPA!F53)</f>
        <v/>
      </c>
      <c r="P106" s="84" t="str">
        <f>IF(ISBLANK(MIPPA!G53),"",MIPPA!G53)</f>
        <v/>
      </c>
      <c r="Q106" s="84" t="str">
        <f>IF(ISBLANK(MIPPA!H53),"",MIPPA!H53)</f>
        <v/>
      </c>
      <c r="R106" s="84" t="str">
        <f>IF(ISBLANK(MIPPA!I53),"",MIPPA!I53)</f>
        <v/>
      </c>
      <c r="S106" s="47" t="str">
        <f>IF(ISBLANK(MIPPA!J53),"",MIPPA!J53)</f>
        <v/>
      </c>
      <c r="T106" s="47" t="str">
        <f>IF(ISBLANK(MIPPA!K53),"",MIPPA!K53)</f>
        <v/>
      </c>
    </row>
    <row r="107" spans="1:20" x14ac:dyDescent="0.25">
      <c r="A107" s="17" t="str">
        <f>IF(ISBLANK(MAIN!B$3),"",MAIN!B$3)</f>
        <v/>
      </c>
      <c r="B107" s="17" t="str">
        <f>IF(ISBLANK(MAIN!B$4),"",MAIN!B$4)</f>
        <v xml:space="preserve"> </v>
      </c>
      <c r="C107" s="17" t="str">
        <f>IF(ISBLANK(MAIN!B$5),"",MAIN!B$5)</f>
        <v/>
      </c>
      <c r="D107" s="17" t="str">
        <f>IF(ISBLANK(MAIN!B$6),"",MAIN!B$6)</f>
        <v/>
      </c>
      <c r="E107" s="17" t="str">
        <f>IF(ISBLANK(MAIN!B$7),"",MAIN!B$7)</f>
        <v/>
      </c>
      <c r="F107" s="17" t="str">
        <f>IF(ISBLANK(MIPPA!$B$49),"",MIPPA!$B$49)</f>
        <v/>
      </c>
      <c r="G107" s="17" t="str">
        <f t="shared" si="17"/>
        <v>Plan F (2010)</v>
      </c>
      <c r="H107" s="17" t="s">
        <v>49</v>
      </c>
      <c r="I107" s="48" t="str">
        <f>IF(ISBLANK(MAIN!B$10),"",MAIN!B$10)</f>
        <v/>
      </c>
      <c r="J107" s="17">
        <f>IF(ISBLANK(MIPPA!A54),"",MIPPA!A54)</f>
        <v>-2</v>
      </c>
      <c r="K107" s="83" t="str">
        <f>IF(ISBLANK(MIPPA!B54),"",MIPPA!B54)</f>
        <v/>
      </c>
      <c r="L107" s="84" t="str">
        <f>IF(ISBLANK(MIPPA!C54),"",MIPPA!C54)</f>
        <v/>
      </c>
      <c r="M107" s="84" t="str">
        <f>IF(ISBLANK(MIPPA!D54),"",MIPPA!D54)</f>
        <v/>
      </c>
      <c r="N107" s="84" t="str">
        <f>IF(ISBLANK(MIPPA!E54),"",MIPPA!E54)</f>
        <v/>
      </c>
      <c r="O107" s="84" t="str">
        <f>IF(ISBLANK(MIPPA!F54),"",MIPPA!F54)</f>
        <v/>
      </c>
      <c r="P107" s="84" t="str">
        <f>IF(ISBLANK(MIPPA!G54),"",MIPPA!G54)</f>
        <v/>
      </c>
      <c r="Q107" s="84" t="str">
        <f>IF(ISBLANK(MIPPA!H54),"",MIPPA!H54)</f>
        <v/>
      </c>
      <c r="R107" s="84" t="str">
        <f>IF(ISBLANK(MIPPA!I54),"",MIPPA!I54)</f>
        <v/>
      </c>
      <c r="S107" s="47" t="str">
        <f>IF(ISBLANK(MIPPA!J54),"",MIPPA!J54)</f>
        <v/>
      </c>
      <c r="T107" s="47" t="str">
        <f>IF(ISBLANK(MIPPA!K54),"",MIPPA!K54)</f>
        <v/>
      </c>
    </row>
    <row r="108" spans="1:20" x14ac:dyDescent="0.25">
      <c r="A108" s="17" t="str">
        <f>IF(ISBLANK(MAIN!B$3),"",MAIN!B$3)</f>
        <v/>
      </c>
      <c r="B108" s="17" t="str">
        <f>IF(ISBLANK(MAIN!B$4),"",MAIN!B$4)</f>
        <v xml:space="preserve"> </v>
      </c>
      <c r="C108" s="17" t="str">
        <f>IF(ISBLANK(MAIN!B$5),"",MAIN!B$5)</f>
        <v/>
      </c>
      <c r="D108" s="17" t="str">
        <f>IF(ISBLANK(MAIN!B$6),"",MAIN!B$6)</f>
        <v/>
      </c>
      <c r="E108" s="17" t="str">
        <f>IF(ISBLANK(MAIN!B$7),"",MAIN!B$7)</f>
        <v/>
      </c>
      <c r="F108" s="17" t="str">
        <f>IF(ISBLANK(MIPPA!$B$49),"",MIPPA!$B$49)</f>
        <v/>
      </c>
      <c r="G108" s="17" t="str">
        <f t="shared" si="17"/>
        <v>Plan F (2010)</v>
      </c>
      <c r="H108" s="17" t="s">
        <v>49</v>
      </c>
      <c r="I108" s="48" t="str">
        <f>IF(ISBLANK(MAIN!B$10),"",MAIN!B$10)</f>
        <v/>
      </c>
      <c r="J108" s="17">
        <f>IF(ISBLANK(MIPPA!A55),"",MIPPA!A55)</f>
        <v>-1</v>
      </c>
      <c r="K108" s="83" t="str">
        <f>IF(ISBLANK(MIPPA!B55),"",MIPPA!B55)</f>
        <v/>
      </c>
      <c r="L108" s="84" t="str">
        <f>IF(ISBLANK(MIPPA!C55),"",MIPPA!C55)</f>
        <v/>
      </c>
      <c r="M108" s="84" t="str">
        <f>IF(ISBLANK(MIPPA!D55),"",MIPPA!D55)</f>
        <v/>
      </c>
      <c r="N108" s="84" t="str">
        <f>IF(ISBLANK(MIPPA!E55),"",MIPPA!E55)</f>
        <v/>
      </c>
      <c r="O108" s="84" t="str">
        <f>IF(ISBLANK(MIPPA!F55),"",MIPPA!F55)</f>
        <v/>
      </c>
      <c r="P108" s="84" t="str">
        <f>IF(ISBLANK(MIPPA!G55),"",MIPPA!G55)</f>
        <v/>
      </c>
      <c r="Q108" s="84" t="str">
        <f>IF(ISBLANK(MIPPA!H55),"",MIPPA!H55)</f>
        <v/>
      </c>
      <c r="R108" s="84" t="str">
        <f>IF(ISBLANK(MIPPA!I55),"",MIPPA!I55)</f>
        <v/>
      </c>
      <c r="S108" s="47" t="str">
        <f>IF(ISBLANK(MIPPA!J55),"",MIPPA!J55)</f>
        <v/>
      </c>
      <c r="T108" s="47" t="str">
        <f>IF(ISBLANK(MIPPA!K55),"",MIPPA!K55)</f>
        <v/>
      </c>
    </row>
    <row r="109" spans="1:20" x14ac:dyDescent="0.25">
      <c r="A109" s="17" t="str">
        <f>IF(ISBLANK(MAIN!B$3),"",MAIN!B$3)</f>
        <v/>
      </c>
      <c r="B109" s="17" t="str">
        <f>IF(ISBLANK(MAIN!B$4),"",MAIN!B$4)</f>
        <v xml:space="preserve"> </v>
      </c>
      <c r="C109" s="17" t="str">
        <f>IF(ISBLANK(MAIN!B$5),"",MAIN!B$5)</f>
        <v/>
      </c>
      <c r="D109" s="17" t="str">
        <f>IF(ISBLANK(MAIN!B$6),"",MAIN!B$6)</f>
        <v/>
      </c>
      <c r="E109" s="17" t="str">
        <f>IF(ISBLANK(MAIN!B$7),"",MAIN!B$7)</f>
        <v/>
      </c>
      <c r="F109" s="17" t="str">
        <f>IF(ISBLANK(MIPPA!$B$49),"",MIPPA!$B$49)</f>
        <v/>
      </c>
      <c r="G109" s="17" t="str">
        <f t="shared" si="17"/>
        <v>Plan F (2010)</v>
      </c>
      <c r="H109" s="17" t="s">
        <v>49</v>
      </c>
      <c r="I109" s="48" t="str">
        <f>IF(ISBLANK(MAIN!B$10),"",MAIN!B$10)</f>
        <v/>
      </c>
      <c r="J109" s="17">
        <f>IF(ISBLANK(MIPPA!A56),"",MIPPA!A56)</f>
        <v>0</v>
      </c>
      <c r="K109" s="83" t="str">
        <f>IF(ISBLANK(MIPPA!B56),"",MIPPA!B56)</f>
        <v/>
      </c>
      <c r="L109" s="84" t="str">
        <f>IF(ISBLANK(MIPPA!C56),"",MIPPA!C56)</f>
        <v/>
      </c>
      <c r="M109" s="84" t="str">
        <f>IF(ISBLANK(MIPPA!D56),"",MIPPA!D56)</f>
        <v/>
      </c>
      <c r="N109" s="84" t="str">
        <f>IF(ISBLANK(MIPPA!E56),"",MIPPA!E56)</f>
        <v/>
      </c>
      <c r="O109" s="84" t="str">
        <f>IF(ISBLANK(MIPPA!F56),"",MIPPA!F56)</f>
        <v/>
      </c>
      <c r="P109" s="84" t="str">
        <f>IF(ISBLANK(MIPPA!G56),"",MIPPA!G56)</f>
        <v/>
      </c>
      <c r="Q109" s="84" t="str">
        <f>IF(ISBLANK(MIPPA!H56),"",MIPPA!H56)</f>
        <v/>
      </c>
      <c r="R109" s="84" t="str">
        <f>IF(ISBLANK(MIPPA!I56),"",MIPPA!I56)</f>
        <v/>
      </c>
      <c r="S109" s="47" t="str">
        <f>IF(ISBLANK(MIPPA!J56),"",MIPPA!J56)</f>
        <v/>
      </c>
      <c r="T109" s="47" t="str">
        <f>IF(ISBLANK(MIPPA!K56),"",MIPPA!K56)</f>
        <v/>
      </c>
    </row>
    <row r="110" spans="1:20" ht="13" x14ac:dyDescent="0.3">
      <c r="A110" s="17" t="str">
        <f>IF(ISBLANK(MAIN!B$3),"",MAIN!B$3)</f>
        <v/>
      </c>
      <c r="B110" s="17" t="str">
        <f>IF(ISBLANK(MAIN!B$4),"",MAIN!B$4)</f>
        <v xml:space="preserve"> </v>
      </c>
      <c r="C110" s="17" t="str">
        <f>IF(ISBLANK(MAIN!B$5),"",MAIN!B$5)</f>
        <v/>
      </c>
      <c r="D110" s="17" t="str">
        <f>IF(ISBLANK(MAIN!B$6),"",MAIN!B$6)</f>
        <v/>
      </c>
      <c r="E110" s="17" t="str">
        <f>IF(ISBLANK(MAIN!B$7),"",MAIN!B$7)</f>
        <v/>
      </c>
      <c r="F110" s="17" t="str">
        <f>IF(ISBLANK(MIPPA!$B$60),"",MIPPA!$B$60)</f>
        <v/>
      </c>
      <c r="G110" s="56" t="s">
        <v>26</v>
      </c>
      <c r="H110" s="17" t="s">
        <v>49</v>
      </c>
      <c r="I110" s="48" t="str">
        <f>IF(ISBLANK(MAIN!B$10),"",MAIN!B$10)</f>
        <v/>
      </c>
      <c r="J110" s="17" t="str">
        <f>IF(ISBLANK(MIPPA!A62),"",MIPPA!A62)</f>
        <v>Pre--4</v>
      </c>
      <c r="K110" s="83" t="str">
        <f>IF(ISBLANK(MIPPA!B62),"",MIPPA!B62)</f>
        <v/>
      </c>
      <c r="L110" s="84" t="str">
        <f>IF(ISBLANK(MIPPA!C62),"",MIPPA!C62)</f>
        <v/>
      </c>
      <c r="M110" s="84" t="str">
        <f>IF(ISBLANK(MIPPA!D62),"",MIPPA!D62)</f>
        <v/>
      </c>
      <c r="N110" s="84" t="str">
        <f>IF(ISBLANK(MIPPA!E62),"",MIPPA!E62)</f>
        <v/>
      </c>
      <c r="O110" s="84" t="str">
        <f>IF(ISBLANK(MIPPA!F62),"",MIPPA!F62)</f>
        <v/>
      </c>
      <c r="P110" s="84" t="str">
        <f>IF(ISBLANK(MIPPA!G62),"",MIPPA!G62)</f>
        <v/>
      </c>
      <c r="Q110" s="84" t="str">
        <f>IF(ISBLANK(MIPPA!H62),"",MIPPA!H62)</f>
        <v/>
      </c>
      <c r="R110" s="84" t="str">
        <f>IF(ISBLANK(MIPPA!I62),"",MIPPA!I62)</f>
        <v/>
      </c>
      <c r="S110" s="47" t="str">
        <f>IF(ISBLANK(MIPPA!J62),"",MIPPA!J62)</f>
        <v/>
      </c>
      <c r="T110" s="47" t="str">
        <f>IF(ISBLANK(MIPPA!K62),"",MIPPA!K62)</f>
        <v/>
      </c>
    </row>
    <row r="111" spans="1:20" x14ac:dyDescent="0.25">
      <c r="A111" s="17" t="str">
        <f>IF(ISBLANK(MAIN!B$3),"",MAIN!B$3)</f>
        <v/>
      </c>
      <c r="B111" s="17" t="str">
        <f>IF(ISBLANK(MAIN!B$4),"",MAIN!B$4)</f>
        <v xml:space="preserve"> </v>
      </c>
      <c r="C111" s="17" t="str">
        <f>IF(ISBLANK(MAIN!B$5),"",MAIN!B$5)</f>
        <v/>
      </c>
      <c r="D111" s="17" t="str">
        <f>IF(ISBLANK(MAIN!B$6),"",MAIN!B$6)</f>
        <v/>
      </c>
      <c r="E111" s="17" t="str">
        <f>IF(ISBLANK(MAIN!B$7),"",MAIN!B$7)</f>
        <v/>
      </c>
      <c r="F111" s="17" t="str">
        <f>IF(ISBLANK(MIPPA!$B$60),"",MIPPA!$B$60)</f>
        <v/>
      </c>
      <c r="G111" s="17" t="str">
        <f>G110</f>
        <v>Plan F+ (2010)</v>
      </c>
      <c r="H111" s="17" t="s">
        <v>49</v>
      </c>
      <c r="I111" s="48" t="str">
        <f>IF(ISBLANK(MAIN!B$10),"",MAIN!B$10)</f>
        <v/>
      </c>
      <c r="J111" s="17">
        <f>IF(ISBLANK(MIPPA!A63),"",MIPPA!A63)</f>
        <v>-4</v>
      </c>
      <c r="K111" s="83" t="str">
        <f>IF(ISBLANK(MIPPA!B63),"",MIPPA!B63)</f>
        <v/>
      </c>
      <c r="L111" s="84" t="str">
        <f>IF(ISBLANK(MIPPA!C63),"",MIPPA!C63)</f>
        <v/>
      </c>
      <c r="M111" s="84" t="str">
        <f>IF(ISBLANK(MIPPA!D63),"",MIPPA!D63)</f>
        <v/>
      </c>
      <c r="N111" s="84" t="str">
        <f>IF(ISBLANK(MIPPA!E63),"",MIPPA!E63)</f>
        <v/>
      </c>
      <c r="O111" s="84" t="str">
        <f>IF(ISBLANK(MIPPA!F63),"",MIPPA!F63)</f>
        <v/>
      </c>
      <c r="P111" s="84" t="str">
        <f>IF(ISBLANK(MIPPA!G63),"",MIPPA!G63)</f>
        <v/>
      </c>
      <c r="Q111" s="84" t="str">
        <f>IF(ISBLANK(MIPPA!H63),"",MIPPA!H63)</f>
        <v/>
      </c>
      <c r="R111" s="84" t="str">
        <f>IF(ISBLANK(MIPPA!I63),"",MIPPA!I63)</f>
        <v/>
      </c>
      <c r="S111" s="47" t="str">
        <f>IF(ISBLANK(MIPPA!J63),"",MIPPA!J63)</f>
        <v/>
      </c>
      <c r="T111" s="47" t="str">
        <f>IF(ISBLANK(MIPPA!K63),"",MIPPA!K63)</f>
        <v/>
      </c>
    </row>
    <row r="112" spans="1:20" x14ac:dyDescent="0.25">
      <c r="A112" s="17" t="str">
        <f>IF(ISBLANK(MAIN!B$3),"",MAIN!B$3)</f>
        <v/>
      </c>
      <c r="B112" s="17" t="str">
        <f>IF(ISBLANK(MAIN!B$4),"",MAIN!B$4)</f>
        <v xml:space="preserve"> </v>
      </c>
      <c r="C112" s="17" t="str">
        <f>IF(ISBLANK(MAIN!B$5),"",MAIN!B$5)</f>
        <v/>
      </c>
      <c r="D112" s="17" t="str">
        <f>IF(ISBLANK(MAIN!B$6),"",MAIN!B$6)</f>
        <v/>
      </c>
      <c r="E112" s="17" t="str">
        <f>IF(ISBLANK(MAIN!B$7),"",MAIN!B$7)</f>
        <v/>
      </c>
      <c r="F112" s="17" t="str">
        <f>IF(ISBLANK(MIPPA!$B$60),"",MIPPA!$B$60)</f>
        <v/>
      </c>
      <c r="G112" s="17" t="str">
        <f t="shared" ref="G112:G115" si="18">G111</f>
        <v>Plan F+ (2010)</v>
      </c>
      <c r="H112" s="17" t="s">
        <v>49</v>
      </c>
      <c r="I112" s="48" t="str">
        <f>IF(ISBLANK(MAIN!B$10),"",MAIN!B$10)</f>
        <v/>
      </c>
      <c r="J112" s="17">
        <f>IF(ISBLANK(MIPPA!A64),"",MIPPA!A64)</f>
        <v>-3</v>
      </c>
      <c r="K112" s="83" t="str">
        <f>IF(ISBLANK(MIPPA!B64),"",MIPPA!B64)</f>
        <v/>
      </c>
      <c r="L112" s="84" t="str">
        <f>IF(ISBLANK(MIPPA!C64),"",MIPPA!C64)</f>
        <v/>
      </c>
      <c r="M112" s="84" t="str">
        <f>IF(ISBLANK(MIPPA!D64),"",MIPPA!D64)</f>
        <v/>
      </c>
      <c r="N112" s="84" t="str">
        <f>IF(ISBLANK(MIPPA!E64),"",MIPPA!E64)</f>
        <v/>
      </c>
      <c r="O112" s="84" t="str">
        <f>IF(ISBLANK(MIPPA!F64),"",MIPPA!F64)</f>
        <v/>
      </c>
      <c r="P112" s="84" t="str">
        <f>IF(ISBLANK(MIPPA!G64),"",MIPPA!G64)</f>
        <v/>
      </c>
      <c r="Q112" s="84" t="str">
        <f>IF(ISBLANK(MIPPA!H64),"",MIPPA!H64)</f>
        <v/>
      </c>
      <c r="R112" s="84" t="str">
        <f>IF(ISBLANK(MIPPA!I64),"",MIPPA!I64)</f>
        <v/>
      </c>
      <c r="S112" s="47" t="str">
        <f>IF(ISBLANK(MIPPA!J64),"",MIPPA!J64)</f>
        <v/>
      </c>
      <c r="T112" s="47" t="str">
        <f>IF(ISBLANK(MIPPA!K64),"",MIPPA!K64)</f>
        <v/>
      </c>
    </row>
    <row r="113" spans="1:20" x14ac:dyDescent="0.25">
      <c r="A113" s="17" t="str">
        <f>IF(ISBLANK(MAIN!B$3),"",MAIN!B$3)</f>
        <v/>
      </c>
      <c r="B113" s="17" t="str">
        <f>IF(ISBLANK(MAIN!B$4),"",MAIN!B$4)</f>
        <v xml:space="preserve"> </v>
      </c>
      <c r="C113" s="17" t="str">
        <f>IF(ISBLANK(MAIN!B$5),"",MAIN!B$5)</f>
        <v/>
      </c>
      <c r="D113" s="17" t="str">
        <f>IF(ISBLANK(MAIN!B$6),"",MAIN!B$6)</f>
        <v/>
      </c>
      <c r="E113" s="17" t="str">
        <f>IF(ISBLANK(MAIN!B$7),"",MAIN!B$7)</f>
        <v/>
      </c>
      <c r="F113" s="17" t="str">
        <f>IF(ISBLANK(MIPPA!$B$60),"",MIPPA!$B$60)</f>
        <v/>
      </c>
      <c r="G113" s="17" t="str">
        <f t="shared" si="18"/>
        <v>Plan F+ (2010)</v>
      </c>
      <c r="H113" s="17" t="s">
        <v>49</v>
      </c>
      <c r="I113" s="48" t="str">
        <f>IF(ISBLANK(MAIN!B$10),"",MAIN!B$10)</f>
        <v/>
      </c>
      <c r="J113" s="17">
        <f>IF(ISBLANK(MIPPA!A65),"",MIPPA!A65)</f>
        <v>-2</v>
      </c>
      <c r="K113" s="83" t="str">
        <f>IF(ISBLANK(MIPPA!B65),"",MIPPA!B65)</f>
        <v/>
      </c>
      <c r="L113" s="84" t="str">
        <f>IF(ISBLANK(MIPPA!C65),"",MIPPA!C65)</f>
        <v/>
      </c>
      <c r="M113" s="84" t="str">
        <f>IF(ISBLANK(MIPPA!D65),"",MIPPA!D65)</f>
        <v/>
      </c>
      <c r="N113" s="84" t="str">
        <f>IF(ISBLANK(MIPPA!E65),"",MIPPA!E65)</f>
        <v/>
      </c>
      <c r="O113" s="84" t="str">
        <f>IF(ISBLANK(MIPPA!F65),"",MIPPA!F65)</f>
        <v/>
      </c>
      <c r="P113" s="84" t="str">
        <f>IF(ISBLANK(MIPPA!G65),"",MIPPA!G65)</f>
        <v/>
      </c>
      <c r="Q113" s="84" t="str">
        <f>IF(ISBLANK(MIPPA!H65),"",MIPPA!H65)</f>
        <v/>
      </c>
      <c r="R113" s="84" t="str">
        <f>IF(ISBLANK(MIPPA!I65),"",MIPPA!I65)</f>
        <v/>
      </c>
      <c r="S113" s="47" t="str">
        <f>IF(ISBLANK(MIPPA!J65),"",MIPPA!J65)</f>
        <v/>
      </c>
      <c r="T113" s="47" t="str">
        <f>IF(ISBLANK(MIPPA!K65),"",MIPPA!K65)</f>
        <v/>
      </c>
    </row>
    <row r="114" spans="1:20" x14ac:dyDescent="0.25">
      <c r="A114" s="17" t="str">
        <f>IF(ISBLANK(MAIN!B$3),"",MAIN!B$3)</f>
        <v/>
      </c>
      <c r="B114" s="17" t="str">
        <f>IF(ISBLANK(MAIN!B$4),"",MAIN!B$4)</f>
        <v xml:space="preserve"> </v>
      </c>
      <c r="C114" s="17" t="str">
        <f>IF(ISBLANK(MAIN!B$5),"",MAIN!B$5)</f>
        <v/>
      </c>
      <c r="D114" s="17" t="str">
        <f>IF(ISBLANK(MAIN!B$6),"",MAIN!B$6)</f>
        <v/>
      </c>
      <c r="E114" s="17" t="str">
        <f>IF(ISBLANK(MAIN!B$7),"",MAIN!B$7)</f>
        <v/>
      </c>
      <c r="F114" s="17" t="str">
        <f>IF(ISBLANK(MIPPA!$B$60),"",MIPPA!$B$60)</f>
        <v/>
      </c>
      <c r="G114" s="17" t="str">
        <f t="shared" si="18"/>
        <v>Plan F+ (2010)</v>
      </c>
      <c r="H114" s="17" t="s">
        <v>49</v>
      </c>
      <c r="I114" s="48" t="str">
        <f>IF(ISBLANK(MAIN!B$10),"",MAIN!B$10)</f>
        <v/>
      </c>
      <c r="J114" s="17">
        <f>IF(ISBLANK(MIPPA!A66),"",MIPPA!A66)</f>
        <v>-1</v>
      </c>
      <c r="K114" s="83" t="str">
        <f>IF(ISBLANK(MIPPA!B66),"",MIPPA!B66)</f>
        <v/>
      </c>
      <c r="L114" s="84" t="str">
        <f>IF(ISBLANK(MIPPA!C66),"",MIPPA!C66)</f>
        <v/>
      </c>
      <c r="M114" s="84" t="str">
        <f>IF(ISBLANK(MIPPA!D66),"",MIPPA!D66)</f>
        <v/>
      </c>
      <c r="N114" s="84" t="str">
        <f>IF(ISBLANK(MIPPA!E66),"",MIPPA!E66)</f>
        <v/>
      </c>
      <c r="O114" s="84" t="str">
        <f>IF(ISBLANK(MIPPA!F66),"",MIPPA!F66)</f>
        <v/>
      </c>
      <c r="P114" s="84" t="str">
        <f>IF(ISBLANK(MIPPA!G66),"",MIPPA!G66)</f>
        <v/>
      </c>
      <c r="Q114" s="84" t="str">
        <f>IF(ISBLANK(MIPPA!H66),"",MIPPA!H66)</f>
        <v/>
      </c>
      <c r="R114" s="84" t="str">
        <f>IF(ISBLANK(MIPPA!I66),"",MIPPA!I66)</f>
        <v/>
      </c>
      <c r="S114" s="47" t="str">
        <f>IF(ISBLANK(MIPPA!J66),"",MIPPA!J66)</f>
        <v/>
      </c>
      <c r="T114" s="47" t="str">
        <f>IF(ISBLANK(MIPPA!K66),"",MIPPA!K66)</f>
        <v/>
      </c>
    </row>
    <row r="115" spans="1:20" x14ac:dyDescent="0.25">
      <c r="A115" s="17" t="str">
        <f>IF(ISBLANK(MAIN!B$3),"",MAIN!B$3)</f>
        <v/>
      </c>
      <c r="B115" s="17" t="str">
        <f>IF(ISBLANK(MAIN!B$4),"",MAIN!B$4)</f>
        <v xml:space="preserve"> </v>
      </c>
      <c r="C115" s="17" t="str">
        <f>IF(ISBLANK(MAIN!B$5),"",MAIN!B$5)</f>
        <v/>
      </c>
      <c r="D115" s="17" t="str">
        <f>IF(ISBLANK(MAIN!B$6),"",MAIN!B$6)</f>
        <v/>
      </c>
      <c r="E115" s="17" t="str">
        <f>IF(ISBLANK(MAIN!B$7),"",MAIN!B$7)</f>
        <v/>
      </c>
      <c r="F115" s="17" t="str">
        <f>IF(ISBLANK(MIPPA!$B$60),"",MIPPA!$B$60)</f>
        <v/>
      </c>
      <c r="G115" s="17" t="str">
        <f t="shared" si="18"/>
        <v>Plan F+ (2010)</v>
      </c>
      <c r="H115" s="17" t="s">
        <v>49</v>
      </c>
      <c r="I115" s="48" t="str">
        <f>IF(ISBLANK(MAIN!B$10),"",MAIN!B$10)</f>
        <v/>
      </c>
      <c r="J115" s="17">
        <f>IF(ISBLANK(MIPPA!A67),"",MIPPA!A67)</f>
        <v>0</v>
      </c>
      <c r="K115" s="83" t="str">
        <f>IF(ISBLANK(MIPPA!B67),"",MIPPA!B67)</f>
        <v/>
      </c>
      <c r="L115" s="84" t="str">
        <f>IF(ISBLANK(MIPPA!C67),"",MIPPA!C67)</f>
        <v/>
      </c>
      <c r="M115" s="84" t="str">
        <f>IF(ISBLANK(MIPPA!D67),"",MIPPA!D67)</f>
        <v/>
      </c>
      <c r="N115" s="84" t="str">
        <f>IF(ISBLANK(MIPPA!E67),"",MIPPA!E67)</f>
        <v/>
      </c>
      <c r="O115" s="84" t="str">
        <f>IF(ISBLANK(MIPPA!F67),"",MIPPA!F67)</f>
        <v/>
      </c>
      <c r="P115" s="84" t="str">
        <f>IF(ISBLANK(MIPPA!G67),"",MIPPA!G67)</f>
        <v/>
      </c>
      <c r="Q115" s="84" t="str">
        <f>IF(ISBLANK(MIPPA!H67),"",MIPPA!H67)</f>
        <v/>
      </c>
      <c r="R115" s="84" t="str">
        <f>IF(ISBLANK(MIPPA!I67),"",MIPPA!I67)</f>
        <v/>
      </c>
      <c r="S115" s="47" t="str">
        <f>IF(ISBLANK(MIPPA!J67),"",MIPPA!J67)</f>
        <v/>
      </c>
      <c r="T115" s="47" t="str">
        <f>IF(ISBLANK(MIPPA!K67),"",MIPPA!K67)</f>
        <v/>
      </c>
    </row>
    <row r="116" spans="1:20" ht="13" x14ac:dyDescent="0.3">
      <c r="A116" s="17" t="str">
        <f>IF(ISBLANK(MAIN!B$3),"",MAIN!B$3)</f>
        <v/>
      </c>
      <c r="B116" s="17" t="str">
        <f>IF(ISBLANK(MAIN!B$4),"",MAIN!B$4)</f>
        <v xml:space="preserve"> </v>
      </c>
      <c r="C116" s="17" t="str">
        <f>IF(ISBLANK(MAIN!B$5),"",MAIN!B$5)</f>
        <v/>
      </c>
      <c r="D116" s="17" t="str">
        <f>IF(ISBLANK(MAIN!B$6),"",MAIN!B$6)</f>
        <v/>
      </c>
      <c r="E116" s="17" t="str">
        <f>IF(ISBLANK(MAIN!B$7),"",MAIN!B$7)</f>
        <v/>
      </c>
      <c r="F116" s="17" t="str">
        <f>IF(ISBLANK(MIPPA!$N$5),"",MIPPA!$N$5)</f>
        <v/>
      </c>
      <c r="G116" s="56" t="s">
        <v>27</v>
      </c>
      <c r="H116" s="17" t="s">
        <v>49</v>
      </c>
      <c r="I116" s="48" t="str">
        <f>IF(ISBLANK(MAIN!B$10),"",MAIN!B$10)</f>
        <v/>
      </c>
      <c r="J116" s="17" t="str">
        <f>IF(ISBLANK(MIPPA!M7),"",MIPPA!M7)</f>
        <v>Pre--4</v>
      </c>
      <c r="K116" s="83" t="str">
        <f>IF(ISBLANK(MIPPA!N7),"",MIPPA!N7)</f>
        <v/>
      </c>
      <c r="L116" s="84" t="str">
        <f>IF(ISBLANK(MIPPA!O7),"",MIPPA!O7)</f>
        <v/>
      </c>
      <c r="M116" s="84" t="str">
        <f>IF(ISBLANK(MIPPA!P7),"",MIPPA!P7)</f>
        <v/>
      </c>
      <c r="N116" s="84" t="str">
        <f>IF(ISBLANK(MIPPA!Q7),"",MIPPA!Q7)</f>
        <v/>
      </c>
      <c r="O116" s="84" t="str">
        <f>IF(ISBLANK(MIPPA!R7),"",MIPPA!R7)</f>
        <v/>
      </c>
      <c r="P116" s="84" t="str">
        <f>IF(ISBLANK(MIPPA!S7),"",MIPPA!S7)</f>
        <v/>
      </c>
      <c r="Q116" s="84" t="str">
        <f>IF(ISBLANK(MIPPA!T7),"",MIPPA!T7)</f>
        <v/>
      </c>
      <c r="R116" s="84" t="str">
        <f>IF(ISBLANK(MIPPA!U7),"",MIPPA!U7)</f>
        <v/>
      </c>
      <c r="S116" s="47" t="str">
        <f>IF(ISBLANK(MIPPA!V7),"",MIPPA!V7)</f>
        <v/>
      </c>
      <c r="T116" s="47" t="str">
        <f>IF(ISBLANK(MIPPA!W7),"",MIPPA!W7)</f>
        <v/>
      </c>
    </row>
    <row r="117" spans="1:20" x14ac:dyDescent="0.25">
      <c r="A117" s="17" t="str">
        <f>IF(ISBLANK(MAIN!B$3),"",MAIN!B$3)</f>
        <v/>
      </c>
      <c r="B117" s="17" t="str">
        <f>IF(ISBLANK(MAIN!B$4),"",MAIN!B$4)</f>
        <v xml:space="preserve"> </v>
      </c>
      <c r="C117" s="17" t="str">
        <f>IF(ISBLANK(MAIN!B$5),"",MAIN!B$5)</f>
        <v/>
      </c>
      <c r="D117" s="17" t="str">
        <f>IF(ISBLANK(MAIN!B$6),"",MAIN!B$6)</f>
        <v/>
      </c>
      <c r="E117" s="17" t="str">
        <f>IF(ISBLANK(MAIN!B$7),"",MAIN!B$7)</f>
        <v/>
      </c>
      <c r="F117" s="17" t="str">
        <f>IF(ISBLANK(MIPPA!$N$5),"",MIPPA!$N$5)</f>
        <v/>
      </c>
      <c r="G117" s="17" t="str">
        <f>G116</f>
        <v>Plan G (2010)</v>
      </c>
      <c r="H117" s="17" t="s">
        <v>49</v>
      </c>
      <c r="I117" s="48" t="str">
        <f>IF(ISBLANK(MAIN!B$10),"",MAIN!B$10)</f>
        <v/>
      </c>
      <c r="J117" s="17">
        <f>IF(ISBLANK(MIPPA!M8),"",MIPPA!M8)</f>
        <v>-4</v>
      </c>
      <c r="K117" s="83" t="str">
        <f>IF(ISBLANK(MIPPA!N8),"",MIPPA!N8)</f>
        <v/>
      </c>
      <c r="L117" s="84" t="str">
        <f>IF(ISBLANK(MIPPA!O8),"",MIPPA!O8)</f>
        <v/>
      </c>
      <c r="M117" s="84" t="str">
        <f>IF(ISBLANK(MIPPA!P8),"",MIPPA!P8)</f>
        <v/>
      </c>
      <c r="N117" s="84" t="str">
        <f>IF(ISBLANK(MIPPA!Q8),"",MIPPA!Q8)</f>
        <v/>
      </c>
      <c r="O117" s="84" t="str">
        <f>IF(ISBLANK(MIPPA!R8),"",MIPPA!R8)</f>
        <v/>
      </c>
      <c r="P117" s="84" t="str">
        <f>IF(ISBLANK(MIPPA!S8),"",MIPPA!S8)</f>
        <v/>
      </c>
      <c r="Q117" s="84" t="str">
        <f>IF(ISBLANK(MIPPA!T8),"",MIPPA!T8)</f>
        <v/>
      </c>
      <c r="R117" s="84" t="str">
        <f>IF(ISBLANK(MIPPA!U8),"",MIPPA!U8)</f>
        <v/>
      </c>
      <c r="S117" s="47" t="str">
        <f>IF(ISBLANK(MIPPA!V8),"",MIPPA!V8)</f>
        <v/>
      </c>
      <c r="T117" s="47" t="str">
        <f>IF(ISBLANK(MIPPA!W8),"",MIPPA!W8)</f>
        <v/>
      </c>
    </row>
    <row r="118" spans="1:20" x14ac:dyDescent="0.25">
      <c r="A118" s="17" t="str">
        <f>IF(ISBLANK(MAIN!B$3),"",MAIN!B$3)</f>
        <v/>
      </c>
      <c r="B118" s="17" t="str">
        <f>IF(ISBLANK(MAIN!B$4),"",MAIN!B$4)</f>
        <v xml:space="preserve"> </v>
      </c>
      <c r="C118" s="17" t="str">
        <f>IF(ISBLANK(MAIN!B$5),"",MAIN!B$5)</f>
        <v/>
      </c>
      <c r="D118" s="17" t="str">
        <f>IF(ISBLANK(MAIN!B$6),"",MAIN!B$6)</f>
        <v/>
      </c>
      <c r="E118" s="17" t="str">
        <f>IF(ISBLANK(MAIN!B$7),"",MAIN!B$7)</f>
        <v/>
      </c>
      <c r="F118" s="17" t="str">
        <f>IF(ISBLANK(MIPPA!$N$5),"",MIPPA!$N$5)</f>
        <v/>
      </c>
      <c r="G118" s="17" t="str">
        <f t="shared" ref="G118:G121" si="19">G117</f>
        <v>Plan G (2010)</v>
      </c>
      <c r="H118" s="17" t="s">
        <v>49</v>
      </c>
      <c r="I118" s="48" t="str">
        <f>IF(ISBLANK(MAIN!B$10),"",MAIN!B$10)</f>
        <v/>
      </c>
      <c r="J118" s="17">
        <f>IF(ISBLANK(MIPPA!M9),"",MIPPA!M9)</f>
        <v>-3</v>
      </c>
      <c r="K118" s="83" t="str">
        <f>IF(ISBLANK(MIPPA!N9),"",MIPPA!N9)</f>
        <v/>
      </c>
      <c r="L118" s="84" t="str">
        <f>IF(ISBLANK(MIPPA!O9),"",MIPPA!O9)</f>
        <v/>
      </c>
      <c r="M118" s="84" t="str">
        <f>IF(ISBLANK(MIPPA!P9),"",MIPPA!P9)</f>
        <v/>
      </c>
      <c r="N118" s="84" t="str">
        <f>IF(ISBLANK(MIPPA!Q9),"",MIPPA!Q9)</f>
        <v/>
      </c>
      <c r="O118" s="84" t="str">
        <f>IF(ISBLANK(MIPPA!R9),"",MIPPA!R9)</f>
        <v/>
      </c>
      <c r="P118" s="84" t="str">
        <f>IF(ISBLANK(MIPPA!S9),"",MIPPA!S9)</f>
        <v/>
      </c>
      <c r="Q118" s="84" t="str">
        <f>IF(ISBLANK(MIPPA!T9),"",MIPPA!T9)</f>
        <v/>
      </c>
      <c r="R118" s="84" t="str">
        <f>IF(ISBLANK(MIPPA!U9),"",MIPPA!U9)</f>
        <v/>
      </c>
      <c r="S118" s="47" t="str">
        <f>IF(ISBLANK(MIPPA!V9),"",MIPPA!V9)</f>
        <v/>
      </c>
      <c r="T118" s="47" t="str">
        <f>IF(ISBLANK(MIPPA!W9),"",MIPPA!W9)</f>
        <v/>
      </c>
    </row>
    <row r="119" spans="1:20" x14ac:dyDescent="0.25">
      <c r="A119" s="17" t="str">
        <f>IF(ISBLANK(MAIN!B$3),"",MAIN!B$3)</f>
        <v/>
      </c>
      <c r="B119" s="17" t="str">
        <f>IF(ISBLANK(MAIN!B$4),"",MAIN!B$4)</f>
        <v xml:space="preserve"> </v>
      </c>
      <c r="C119" s="17" t="str">
        <f>IF(ISBLANK(MAIN!B$5),"",MAIN!B$5)</f>
        <v/>
      </c>
      <c r="D119" s="17" t="str">
        <f>IF(ISBLANK(MAIN!B$6),"",MAIN!B$6)</f>
        <v/>
      </c>
      <c r="E119" s="17" t="str">
        <f>IF(ISBLANK(MAIN!B$7),"",MAIN!B$7)</f>
        <v/>
      </c>
      <c r="F119" s="17" t="str">
        <f>IF(ISBLANK(MIPPA!$N$5),"",MIPPA!$N$5)</f>
        <v/>
      </c>
      <c r="G119" s="17" t="str">
        <f t="shared" si="19"/>
        <v>Plan G (2010)</v>
      </c>
      <c r="H119" s="17" t="s">
        <v>49</v>
      </c>
      <c r="I119" s="48" t="str">
        <f>IF(ISBLANK(MAIN!B$10),"",MAIN!B$10)</f>
        <v/>
      </c>
      <c r="J119" s="17">
        <f>IF(ISBLANK(MIPPA!M10),"",MIPPA!M10)</f>
        <v>-2</v>
      </c>
      <c r="K119" s="83" t="str">
        <f>IF(ISBLANK(MIPPA!N10),"",MIPPA!N10)</f>
        <v/>
      </c>
      <c r="L119" s="84" t="str">
        <f>IF(ISBLANK(MIPPA!O10),"",MIPPA!O10)</f>
        <v/>
      </c>
      <c r="M119" s="84" t="str">
        <f>IF(ISBLANK(MIPPA!P10),"",MIPPA!P10)</f>
        <v/>
      </c>
      <c r="N119" s="84" t="str">
        <f>IF(ISBLANK(MIPPA!Q10),"",MIPPA!Q10)</f>
        <v/>
      </c>
      <c r="O119" s="84" t="str">
        <f>IF(ISBLANK(MIPPA!R10),"",MIPPA!R10)</f>
        <v/>
      </c>
      <c r="P119" s="84" t="str">
        <f>IF(ISBLANK(MIPPA!S10),"",MIPPA!S10)</f>
        <v/>
      </c>
      <c r="Q119" s="84" t="str">
        <f>IF(ISBLANK(MIPPA!T10),"",MIPPA!T10)</f>
        <v/>
      </c>
      <c r="R119" s="84" t="str">
        <f>IF(ISBLANK(MIPPA!U10),"",MIPPA!U10)</f>
        <v/>
      </c>
      <c r="S119" s="47" t="str">
        <f>IF(ISBLANK(MIPPA!V10),"",MIPPA!V10)</f>
        <v/>
      </c>
      <c r="T119" s="47" t="str">
        <f>IF(ISBLANK(MIPPA!W10),"",MIPPA!W10)</f>
        <v/>
      </c>
    </row>
    <row r="120" spans="1:20" x14ac:dyDescent="0.25">
      <c r="A120" s="17" t="str">
        <f>IF(ISBLANK(MAIN!B$3),"",MAIN!B$3)</f>
        <v/>
      </c>
      <c r="B120" s="17" t="str">
        <f>IF(ISBLANK(MAIN!B$4),"",MAIN!B$4)</f>
        <v xml:space="preserve"> </v>
      </c>
      <c r="C120" s="17" t="str">
        <f>IF(ISBLANK(MAIN!B$5),"",MAIN!B$5)</f>
        <v/>
      </c>
      <c r="D120" s="17" t="str">
        <f>IF(ISBLANK(MAIN!B$6),"",MAIN!B$6)</f>
        <v/>
      </c>
      <c r="E120" s="17" t="str">
        <f>IF(ISBLANK(MAIN!B$7),"",MAIN!B$7)</f>
        <v/>
      </c>
      <c r="F120" s="17" t="str">
        <f>IF(ISBLANK(MIPPA!$N$5),"",MIPPA!$N$5)</f>
        <v/>
      </c>
      <c r="G120" s="17" t="str">
        <f t="shared" si="19"/>
        <v>Plan G (2010)</v>
      </c>
      <c r="H120" s="17" t="s">
        <v>49</v>
      </c>
      <c r="I120" s="48" t="str">
        <f>IF(ISBLANK(MAIN!B$10),"",MAIN!B$10)</f>
        <v/>
      </c>
      <c r="J120" s="17">
        <f>IF(ISBLANK(MIPPA!M11),"",MIPPA!M11)</f>
        <v>-1</v>
      </c>
      <c r="K120" s="83" t="str">
        <f>IF(ISBLANK(MIPPA!N11),"",MIPPA!N11)</f>
        <v/>
      </c>
      <c r="L120" s="84" t="str">
        <f>IF(ISBLANK(MIPPA!O11),"",MIPPA!O11)</f>
        <v/>
      </c>
      <c r="M120" s="84" t="str">
        <f>IF(ISBLANK(MIPPA!P11),"",MIPPA!P11)</f>
        <v/>
      </c>
      <c r="N120" s="84" t="str">
        <f>IF(ISBLANK(MIPPA!Q11),"",MIPPA!Q11)</f>
        <v/>
      </c>
      <c r="O120" s="84" t="str">
        <f>IF(ISBLANK(MIPPA!R11),"",MIPPA!R11)</f>
        <v/>
      </c>
      <c r="P120" s="84" t="str">
        <f>IF(ISBLANK(MIPPA!S11),"",MIPPA!S11)</f>
        <v/>
      </c>
      <c r="Q120" s="84" t="str">
        <f>IF(ISBLANK(MIPPA!T11),"",MIPPA!T11)</f>
        <v/>
      </c>
      <c r="R120" s="84" t="str">
        <f>IF(ISBLANK(MIPPA!U11),"",MIPPA!U11)</f>
        <v/>
      </c>
      <c r="S120" s="47" t="str">
        <f>IF(ISBLANK(MIPPA!V11),"",MIPPA!V11)</f>
        <v/>
      </c>
      <c r="T120" s="47" t="str">
        <f>IF(ISBLANK(MIPPA!W11),"",MIPPA!W11)</f>
        <v/>
      </c>
    </row>
    <row r="121" spans="1:20" x14ac:dyDescent="0.25">
      <c r="A121" s="17" t="str">
        <f>IF(ISBLANK(MAIN!B$3),"",MAIN!B$3)</f>
        <v/>
      </c>
      <c r="B121" s="17" t="str">
        <f>IF(ISBLANK(MAIN!B$4),"",MAIN!B$4)</f>
        <v xml:space="preserve"> </v>
      </c>
      <c r="C121" s="17" t="str">
        <f>IF(ISBLANK(MAIN!B$5),"",MAIN!B$5)</f>
        <v/>
      </c>
      <c r="D121" s="17" t="str">
        <f>IF(ISBLANK(MAIN!B$6),"",MAIN!B$6)</f>
        <v/>
      </c>
      <c r="E121" s="17" t="str">
        <f>IF(ISBLANK(MAIN!B$7),"",MAIN!B$7)</f>
        <v/>
      </c>
      <c r="F121" s="17" t="str">
        <f>IF(ISBLANK(MIPPA!$N$5),"",MIPPA!$N$5)</f>
        <v/>
      </c>
      <c r="G121" s="17" t="str">
        <f t="shared" si="19"/>
        <v>Plan G (2010)</v>
      </c>
      <c r="H121" s="17" t="s">
        <v>49</v>
      </c>
      <c r="I121" s="48" t="str">
        <f>IF(ISBLANK(MAIN!B$10),"",MAIN!B$10)</f>
        <v/>
      </c>
      <c r="J121" s="17">
        <f>IF(ISBLANK(MIPPA!M12),"",MIPPA!M12)</f>
        <v>0</v>
      </c>
      <c r="K121" s="83" t="str">
        <f>IF(ISBLANK(MIPPA!N12),"",MIPPA!N12)</f>
        <v/>
      </c>
      <c r="L121" s="84" t="str">
        <f>IF(ISBLANK(MIPPA!O12),"",MIPPA!O12)</f>
        <v/>
      </c>
      <c r="M121" s="84" t="str">
        <f>IF(ISBLANK(MIPPA!P12),"",MIPPA!P12)</f>
        <v/>
      </c>
      <c r="N121" s="84" t="str">
        <f>IF(ISBLANK(MIPPA!Q12),"",MIPPA!Q12)</f>
        <v/>
      </c>
      <c r="O121" s="84" t="str">
        <f>IF(ISBLANK(MIPPA!R12),"",MIPPA!R12)</f>
        <v/>
      </c>
      <c r="P121" s="84" t="str">
        <f>IF(ISBLANK(MIPPA!S12),"",MIPPA!S12)</f>
        <v/>
      </c>
      <c r="Q121" s="84" t="str">
        <f>IF(ISBLANK(MIPPA!T12),"",MIPPA!T12)</f>
        <v/>
      </c>
      <c r="R121" s="84" t="str">
        <f>IF(ISBLANK(MIPPA!U12),"",MIPPA!U12)</f>
        <v/>
      </c>
      <c r="S121" s="47" t="str">
        <f>IF(ISBLANK(MIPPA!V12),"",MIPPA!V12)</f>
        <v/>
      </c>
      <c r="T121" s="47" t="str">
        <f>IF(ISBLANK(MIPPA!W12),"",MIPPA!W12)</f>
        <v/>
      </c>
    </row>
    <row r="122" spans="1:20" ht="13" x14ac:dyDescent="0.3">
      <c r="A122" s="17" t="str">
        <f>IF(ISBLANK(MAIN!B$3),"",MAIN!B$3)</f>
        <v/>
      </c>
      <c r="B122" s="17" t="str">
        <f>IF(ISBLANK(MAIN!B$4),"",MAIN!B$4)</f>
        <v xml:space="preserve"> </v>
      </c>
      <c r="C122" s="17" t="str">
        <f>IF(ISBLANK(MAIN!B$5),"",MAIN!B$5)</f>
        <v/>
      </c>
      <c r="D122" s="17" t="str">
        <f>IF(ISBLANK(MAIN!B$6),"",MAIN!B$6)</f>
        <v/>
      </c>
      <c r="E122" s="17" t="str">
        <f>IF(ISBLANK(MAIN!B$7),"",MAIN!B$7)</f>
        <v/>
      </c>
      <c r="F122" s="17" t="str">
        <f>IF(ISBLANK(MIPPA!$N$16),"",MIPPA!$N$16)</f>
        <v/>
      </c>
      <c r="G122" s="56" t="s">
        <v>96</v>
      </c>
      <c r="H122" s="17" t="s">
        <v>49</v>
      </c>
      <c r="I122" s="48" t="str">
        <f>IF(ISBLANK(MAIN!B$10),"",MAIN!B$10)</f>
        <v/>
      </c>
      <c r="J122" s="17" t="str">
        <f>IF(ISBLANK(MIPPA!M18),"",MIPPA!M18)</f>
        <v>Pre--4</v>
      </c>
      <c r="K122" s="83" t="str">
        <f>IF(ISBLANK(MIPPA!N18),"",MIPPA!N18)</f>
        <v/>
      </c>
      <c r="L122" s="84" t="str">
        <f>IF(ISBLANK(MIPPA!O18),"",MIPPA!O18)</f>
        <v/>
      </c>
      <c r="M122" s="84" t="str">
        <f>IF(ISBLANK(MIPPA!P18),"",MIPPA!P18)</f>
        <v/>
      </c>
      <c r="N122" s="84" t="str">
        <f>IF(ISBLANK(MIPPA!Q18),"",MIPPA!Q18)</f>
        <v/>
      </c>
      <c r="O122" s="84" t="str">
        <f>IF(ISBLANK(MIPPA!R18),"",MIPPA!R18)</f>
        <v/>
      </c>
      <c r="P122" s="84" t="str">
        <f>IF(ISBLANK(MIPPA!S18),"",MIPPA!S18)</f>
        <v/>
      </c>
      <c r="Q122" s="84" t="str">
        <f>IF(ISBLANK(MIPPA!T18),"",MIPPA!T18)</f>
        <v/>
      </c>
      <c r="R122" s="84" t="str">
        <f>IF(ISBLANK(MIPPA!U18),"",MIPPA!U18)</f>
        <v/>
      </c>
      <c r="S122" s="47" t="str">
        <f>IF(ISBLANK(MIPPA!V18),"",MIPPA!V18)</f>
        <v/>
      </c>
      <c r="T122" s="47" t="str">
        <f>IF(ISBLANK(MIPPA!W18),"",MIPPA!W18)</f>
        <v/>
      </c>
    </row>
    <row r="123" spans="1:20" x14ac:dyDescent="0.25">
      <c r="A123" s="17" t="str">
        <f>IF(ISBLANK(MAIN!B$3),"",MAIN!B$3)</f>
        <v/>
      </c>
      <c r="B123" s="17" t="str">
        <f>IF(ISBLANK(MAIN!B$4),"",MAIN!B$4)</f>
        <v xml:space="preserve"> </v>
      </c>
      <c r="C123" s="17" t="str">
        <f>IF(ISBLANK(MAIN!B$5),"",MAIN!B$5)</f>
        <v/>
      </c>
      <c r="D123" s="17" t="str">
        <f>IF(ISBLANK(MAIN!B$6),"",MAIN!B$6)</f>
        <v/>
      </c>
      <c r="E123" s="17" t="str">
        <f>IF(ISBLANK(MAIN!B$7),"",MAIN!B$7)</f>
        <v/>
      </c>
      <c r="F123" s="17" t="str">
        <f>IF(ISBLANK(MIPPA!$N$16),"",MIPPA!$N$16)</f>
        <v/>
      </c>
      <c r="G123" s="17" t="str">
        <f>G122</f>
        <v>Plan G+</v>
      </c>
      <c r="H123" s="17" t="s">
        <v>49</v>
      </c>
      <c r="I123" s="48" t="str">
        <f>IF(ISBLANK(MAIN!B$10),"",MAIN!B$10)</f>
        <v/>
      </c>
      <c r="J123" s="17">
        <f>IF(ISBLANK(MIPPA!M19),"",MIPPA!M19)</f>
        <v>-4</v>
      </c>
      <c r="K123" s="83" t="str">
        <f>IF(ISBLANK(MIPPA!N19),"",MIPPA!N19)</f>
        <v/>
      </c>
      <c r="L123" s="84" t="str">
        <f>IF(ISBLANK(MIPPA!O19),"",MIPPA!O19)</f>
        <v/>
      </c>
      <c r="M123" s="84" t="str">
        <f>IF(ISBLANK(MIPPA!P19),"",MIPPA!P19)</f>
        <v/>
      </c>
      <c r="N123" s="84" t="str">
        <f>IF(ISBLANK(MIPPA!Q19),"",MIPPA!Q19)</f>
        <v/>
      </c>
      <c r="O123" s="84" t="str">
        <f>IF(ISBLANK(MIPPA!R19),"",MIPPA!R19)</f>
        <v/>
      </c>
      <c r="P123" s="84" t="str">
        <f>IF(ISBLANK(MIPPA!S19),"",MIPPA!S19)</f>
        <v/>
      </c>
      <c r="Q123" s="84" t="str">
        <f>IF(ISBLANK(MIPPA!T19),"",MIPPA!T19)</f>
        <v/>
      </c>
      <c r="R123" s="84" t="str">
        <f>IF(ISBLANK(MIPPA!U19),"",MIPPA!U19)</f>
        <v/>
      </c>
      <c r="S123" s="47" t="str">
        <f>IF(ISBLANK(MIPPA!V19),"",MIPPA!V19)</f>
        <v/>
      </c>
      <c r="T123" s="47" t="str">
        <f>IF(ISBLANK(MIPPA!W19),"",MIPPA!W19)</f>
        <v/>
      </c>
    </row>
    <row r="124" spans="1:20" x14ac:dyDescent="0.25">
      <c r="A124" s="17" t="str">
        <f>IF(ISBLANK(MAIN!B$3),"",MAIN!B$3)</f>
        <v/>
      </c>
      <c r="B124" s="17" t="str">
        <f>IF(ISBLANK(MAIN!B$4),"",MAIN!B$4)</f>
        <v xml:space="preserve"> </v>
      </c>
      <c r="C124" s="17" t="str">
        <f>IF(ISBLANK(MAIN!B$5),"",MAIN!B$5)</f>
        <v/>
      </c>
      <c r="D124" s="17" t="str">
        <f>IF(ISBLANK(MAIN!B$6),"",MAIN!B$6)</f>
        <v/>
      </c>
      <c r="E124" s="17" t="str">
        <f>IF(ISBLANK(MAIN!B$7),"",MAIN!B$7)</f>
        <v/>
      </c>
      <c r="F124" s="17" t="str">
        <f>IF(ISBLANK(MIPPA!$N$16),"",MIPPA!$N$16)</f>
        <v/>
      </c>
      <c r="G124" s="17" t="str">
        <f t="shared" ref="G124:G127" si="20">G123</f>
        <v>Plan G+</v>
      </c>
      <c r="H124" s="17" t="s">
        <v>49</v>
      </c>
      <c r="I124" s="48" t="str">
        <f>IF(ISBLANK(MAIN!B$10),"",MAIN!B$10)</f>
        <v/>
      </c>
      <c r="J124" s="17">
        <f>IF(ISBLANK(MIPPA!M20),"",MIPPA!M20)</f>
        <v>-3</v>
      </c>
      <c r="K124" s="83" t="str">
        <f>IF(ISBLANK(MIPPA!N20),"",MIPPA!N20)</f>
        <v/>
      </c>
      <c r="L124" s="84" t="str">
        <f>IF(ISBLANK(MIPPA!O20),"",MIPPA!O20)</f>
        <v/>
      </c>
      <c r="M124" s="84" t="str">
        <f>IF(ISBLANK(MIPPA!P20),"",MIPPA!P20)</f>
        <v/>
      </c>
      <c r="N124" s="84" t="str">
        <f>IF(ISBLANK(MIPPA!Q20),"",MIPPA!Q20)</f>
        <v/>
      </c>
      <c r="O124" s="84" t="str">
        <f>IF(ISBLANK(MIPPA!R20),"",MIPPA!R20)</f>
        <v/>
      </c>
      <c r="P124" s="84" t="str">
        <f>IF(ISBLANK(MIPPA!S20),"",MIPPA!S20)</f>
        <v/>
      </c>
      <c r="Q124" s="84" t="str">
        <f>IF(ISBLANK(MIPPA!T20),"",MIPPA!T20)</f>
        <v/>
      </c>
      <c r="R124" s="84" t="str">
        <f>IF(ISBLANK(MIPPA!U20),"",MIPPA!U20)</f>
        <v/>
      </c>
      <c r="S124" s="47" t="str">
        <f>IF(ISBLANK(MIPPA!V20),"",MIPPA!V20)</f>
        <v/>
      </c>
      <c r="T124" s="47" t="str">
        <f>IF(ISBLANK(MIPPA!W20),"",MIPPA!W20)</f>
        <v/>
      </c>
    </row>
    <row r="125" spans="1:20" x14ac:dyDescent="0.25">
      <c r="A125" s="17" t="str">
        <f>IF(ISBLANK(MAIN!B$3),"",MAIN!B$3)</f>
        <v/>
      </c>
      <c r="B125" s="17" t="str">
        <f>IF(ISBLANK(MAIN!B$4),"",MAIN!B$4)</f>
        <v xml:space="preserve"> </v>
      </c>
      <c r="C125" s="17" t="str">
        <f>IF(ISBLANK(MAIN!B$5),"",MAIN!B$5)</f>
        <v/>
      </c>
      <c r="D125" s="17" t="str">
        <f>IF(ISBLANK(MAIN!B$6),"",MAIN!B$6)</f>
        <v/>
      </c>
      <c r="E125" s="17" t="str">
        <f>IF(ISBLANK(MAIN!B$7),"",MAIN!B$7)</f>
        <v/>
      </c>
      <c r="F125" s="17" t="str">
        <f>IF(ISBLANK(MIPPA!$N$16),"",MIPPA!$N$16)</f>
        <v/>
      </c>
      <c r="G125" s="17" t="str">
        <f t="shared" si="20"/>
        <v>Plan G+</v>
      </c>
      <c r="H125" s="17" t="s">
        <v>49</v>
      </c>
      <c r="I125" s="48" t="str">
        <f>IF(ISBLANK(MAIN!B$10),"",MAIN!B$10)</f>
        <v/>
      </c>
      <c r="J125" s="17">
        <f>IF(ISBLANK(MIPPA!M21),"",MIPPA!M21)</f>
        <v>-2</v>
      </c>
      <c r="K125" s="83" t="str">
        <f>IF(ISBLANK(MIPPA!N21),"",MIPPA!N21)</f>
        <v/>
      </c>
      <c r="L125" s="84" t="str">
        <f>IF(ISBLANK(MIPPA!O21),"",MIPPA!O21)</f>
        <v/>
      </c>
      <c r="M125" s="84" t="str">
        <f>IF(ISBLANK(MIPPA!P21),"",MIPPA!P21)</f>
        <v/>
      </c>
      <c r="N125" s="84" t="str">
        <f>IF(ISBLANK(MIPPA!Q21),"",MIPPA!Q21)</f>
        <v/>
      </c>
      <c r="O125" s="84" t="str">
        <f>IF(ISBLANK(MIPPA!R21),"",MIPPA!R21)</f>
        <v/>
      </c>
      <c r="P125" s="84" t="str">
        <f>IF(ISBLANK(MIPPA!S21),"",MIPPA!S21)</f>
        <v/>
      </c>
      <c r="Q125" s="84" t="str">
        <f>IF(ISBLANK(MIPPA!T21),"",MIPPA!T21)</f>
        <v/>
      </c>
      <c r="R125" s="84" t="str">
        <f>IF(ISBLANK(MIPPA!U21),"",MIPPA!U21)</f>
        <v/>
      </c>
      <c r="S125" s="47" t="str">
        <f>IF(ISBLANK(MIPPA!V21),"",MIPPA!V21)</f>
        <v/>
      </c>
      <c r="T125" s="47" t="str">
        <f>IF(ISBLANK(MIPPA!W21),"",MIPPA!W21)</f>
        <v/>
      </c>
    </row>
    <row r="126" spans="1:20" x14ac:dyDescent="0.25">
      <c r="A126" s="17" t="str">
        <f>IF(ISBLANK(MAIN!B$3),"",MAIN!B$3)</f>
        <v/>
      </c>
      <c r="B126" s="17" t="str">
        <f>IF(ISBLANK(MAIN!B$4),"",MAIN!B$4)</f>
        <v xml:space="preserve"> </v>
      </c>
      <c r="C126" s="17" t="str">
        <f>IF(ISBLANK(MAIN!B$5),"",MAIN!B$5)</f>
        <v/>
      </c>
      <c r="D126" s="17" t="str">
        <f>IF(ISBLANK(MAIN!B$6),"",MAIN!B$6)</f>
        <v/>
      </c>
      <c r="E126" s="17" t="str">
        <f>IF(ISBLANK(MAIN!B$7),"",MAIN!B$7)</f>
        <v/>
      </c>
      <c r="F126" s="17" t="str">
        <f>IF(ISBLANK(MIPPA!$N$16),"",MIPPA!$N$16)</f>
        <v/>
      </c>
      <c r="G126" s="17" t="str">
        <f t="shared" si="20"/>
        <v>Plan G+</v>
      </c>
      <c r="H126" s="17" t="s">
        <v>49</v>
      </c>
      <c r="I126" s="48" t="str">
        <f>IF(ISBLANK(MAIN!B$10),"",MAIN!B$10)</f>
        <v/>
      </c>
      <c r="J126" s="17">
        <f>IF(ISBLANK(MIPPA!M22),"",MIPPA!M22)</f>
        <v>-1</v>
      </c>
      <c r="K126" s="83" t="str">
        <f>IF(ISBLANK(MIPPA!N22),"",MIPPA!N22)</f>
        <v/>
      </c>
      <c r="L126" s="84" t="str">
        <f>IF(ISBLANK(MIPPA!O22),"",MIPPA!O22)</f>
        <v/>
      </c>
      <c r="M126" s="84" t="str">
        <f>IF(ISBLANK(MIPPA!P22),"",MIPPA!P22)</f>
        <v/>
      </c>
      <c r="N126" s="84" t="str">
        <f>IF(ISBLANK(MIPPA!Q22),"",MIPPA!Q22)</f>
        <v/>
      </c>
      <c r="O126" s="84" t="str">
        <f>IF(ISBLANK(MIPPA!R22),"",MIPPA!R22)</f>
        <v/>
      </c>
      <c r="P126" s="84" t="str">
        <f>IF(ISBLANK(MIPPA!S22),"",MIPPA!S22)</f>
        <v/>
      </c>
      <c r="Q126" s="84" t="str">
        <f>IF(ISBLANK(MIPPA!T22),"",MIPPA!T22)</f>
        <v/>
      </c>
      <c r="R126" s="84" t="str">
        <f>IF(ISBLANK(MIPPA!U22),"",MIPPA!U22)</f>
        <v/>
      </c>
      <c r="S126" s="47" t="str">
        <f>IF(ISBLANK(MIPPA!V22),"",MIPPA!V22)</f>
        <v/>
      </c>
      <c r="T126" s="47" t="str">
        <f>IF(ISBLANK(MIPPA!W22),"",MIPPA!W22)</f>
        <v/>
      </c>
    </row>
    <row r="127" spans="1:20" x14ac:dyDescent="0.25">
      <c r="A127" s="17" t="str">
        <f>IF(ISBLANK(MAIN!B$3),"",MAIN!B$3)</f>
        <v/>
      </c>
      <c r="B127" s="17" t="str">
        <f>IF(ISBLANK(MAIN!B$4),"",MAIN!B$4)</f>
        <v xml:space="preserve"> </v>
      </c>
      <c r="C127" s="17" t="str">
        <f>IF(ISBLANK(MAIN!B$5),"",MAIN!B$5)</f>
        <v/>
      </c>
      <c r="D127" s="17" t="str">
        <f>IF(ISBLANK(MAIN!B$6),"",MAIN!B$6)</f>
        <v/>
      </c>
      <c r="E127" s="17" t="str">
        <f>IF(ISBLANK(MAIN!B$7),"",MAIN!B$7)</f>
        <v/>
      </c>
      <c r="F127" s="17" t="str">
        <f>IF(ISBLANK(MIPPA!$N$16),"",MIPPA!$N$16)</f>
        <v/>
      </c>
      <c r="G127" s="17" t="str">
        <f t="shared" si="20"/>
        <v>Plan G+</v>
      </c>
      <c r="H127" s="17" t="s">
        <v>49</v>
      </c>
      <c r="I127" s="48" t="str">
        <f>IF(ISBLANK(MAIN!B$10),"",MAIN!B$10)</f>
        <v/>
      </c>
      <c r="J127" s="17">
        <f>IF(ISBLANK(MIPPA!M23),"",MIPPA!M23)</f>
        <v>0</v>
      </c>
      <c r="K127" s="83" t="str">
        <f>IF(ISBLANK(MIPPA!N23),"",MIPPA!N23)</f>
        <v/>
      </c>
      <c r="L127" s="84" t="str">
        <f>IF(ISBLANK(MIPPA!O23),"",MIPPA!O23)</f>
        <v/>
      </c>
      <c r="M127" s="84" t="str">
        <f>IF(ISBLANK(MIPPA!P23),"",MIPPA!P23)</f>
        <v/>
      </c>
      <c r="N127" s="84" t="str">
        <f>IF(ISBLANK(MIPPA!Q23),"",MIPPA!Q23)</f>
        <v/>
      </c>
      <c r="O127" s="84" t="str">
        <f>IF(ISBLANK(MIPPA!R23),"",MIPPA!R23)</f>
        <v/>
      </c>
      <c r="P127" s="84" t="str">
        <f>IF(ISBLANK(MIPPA!S23),"",MIPPA!S23)</f>
        <v/>
      </c>
      <c r="Q127" s="84" t="str">
        <f>IF(ISBLANK(MIPPA!T23),"",MIPPA!T23)</f>
        <v/>
      </c>
      <c r="R127" s="84" t="str">
        <f>IF(ISBLANK(MIPPA!U23),"",MIPPA!U23)</f>
        <v/>
      </c>
      <c r="S127" s="47" t="str">
        <f>IF(ISBLANK(MIPPA!V23),"",MIPPA!V23)</f>
        <v/>
      </c>
      <c r="T127" s="47" t="str">
        <f>IF(ISBLANK(MIPPA!W23),"",MIPPA!W23)</f>
        <v/>
      </c>
    </row>
    <row r="128" spans="1:20" ht="13" x14ac:dyDescent="0.3">
      <c r="A128" s="17" t="str">
        <f>IF(ISBLANK(MAIN!B$3),"",MAIN!B$3)</f>
        <v/>
      </c>
      <c r="B128" s="17" t="str">
        <f>IF(ISBLANK(MAIN!B$4),"",MAIN!B$4)</f>
        <v xml:space="preserve"> </v>
      </c>
      <c r="C128" s="17" t="str">
        <f>IF(ISBLANK(MAIN!B$5),"",MAIN!B$5)</f>
        <v/>
      </c>
      <c r="D128" s="17" t="str">
        <f>IF(ISBLANK(MAIN!B$6),"",MAIN!B$6)</f>
        <v/>
      </c>
      <c r="E128" s="17" t="str">
        <f>IF(ISBLANK(MAIN!B$7),"",MAIN!B$7)</f>
        <v/>
      </c>
      <c r="F128" s="17" t="str">
        <f>IF(ISBLANK(MIPPA!$N$27),"",MIPPA!$N$27)</f>
        <v/>
      </c>
      <c r="G128" s="56" t="s">
        <v>28</v>
      </c>
      <c r="H128" s="17" t="s">
        <v>49</v>
      </c>
      <c r="I128" s="48" t="str">
        <f>IF(ISBLANK(MAIN!B$10),"",MAIN!B$10)</f>
        <v/>
      </c>
      <c r="J128" s="17" t="str">
        <f>IF(ISBLANK(MIPPA!M29),"",MIPPA!M29)</f>
        <v>Pre--4</v>
      </c>
      <c r="K128" s="83" t="str">
        <f>IF(ISBLANK(MIPPA!N29),"",MIPPA!N29)</f>
        <v/>
      </c>
      <c r="L128" s="84" t="str">
        <f>IF(ISBLANK(MIPPA!O29),"",MIPPA!O29)</f>
        <v/>
      </c>
      <c r="M128" s="84" t="str">
        <f>IF(ISBLANK(MIPPA!P29),"",MIPPA!P29)</f>
        <v/>
      </c>
      <c r="N128" s="84" t="str">
        <f>IF(ISBLANK(MIPPA!Q29),"",MIPPA!Q29)</f>
        <v/>
      </c>
      <c r="O128" s="84" t="str">
        <f>IF(ISBLANK(MIPPA!R29),"",MIPPA!R29)</f>
        <v/>
      </c>
      <c r="P128" s="84" t="str">
        <f>IF(ISBLANK(MIPPA!S29),"",MIPPA!S29)</f>
        <v/>
      </c>
      <c r="Q128" s="84" t="str">
        <f>IF(ISBLANK(MIPPA!T29),"",MIPPA!T29)</f>
        <v/>
      </c>
      <c r="R128" s="84" t="str">
        <f>IF(ISBLANK(MIPPA!U29),"",MIPPA!U29)</f>
        <v/>
      </c>
      <c r="S128" s="47" t="str">
        <f>IF(ISBLANK(MIPPA!V29),"",MIPPA!V29)</f>
        <v/>
      </c>
      <c r="T128" s="47" t="str">
        <f>IF(ISBLANK(MIPPA!W29),"",MIPPA!W29)</f>
        <v/>
      </c>
    </row>
    <row r="129" spans="1:20" x14ac:dyDescent="0.25">
      <c r="A129" s="17" t="str">
        <f>IF(ISBLANK(MAIN!B$3),"",MAIN!B$3)</f>
        <v/>
      </c>
      <c r="B129" s="17" t="str">
        <f>IF(ISBLANK(MAIN!B$4),"",MAIN!B$4)</f>
        <v xml:space="preserve"> </v>
      </c>
      <c r="C129" s="17" t="str">
        <f>IF(ISBLANK(MAIN!B$5),"",MAIN!B$5)</f>
        <v/>
      </c>
      <c r="D129" s="17" t="str">
        <f>IF(ISBLANK(MAIN!B$6),"",MAIN!B$6)</f>
        <v/>
      </c>
      <c r="E129" s="17" t="str">
        <f>IF(ISBLANK(MAIN!B$7),"",MAIN!B$7)</f>
        <v/>
      </c>
      <c r="F129" s="17" t="str">
        <f>IF(ISBLANK(MIPPA!$N$27),"",MIPPA!$N$27)</f>
        <v/>
      </c>
      <c r="G129" s="17" t="str">
        <f>G128</f>
        <v>Plan K (2010)</v>
      </c>
      <c r="H129" s="17" t="s">
        <v>49</v>
      </c>
      <c r="I129" s="48" t="str">
        <f>IF(ISBLANK(MAIN!B$10),"",MAIN!B$10)</f>
        <v/>
      </c>
      <c r="J129" s="17">
        <f>IF(ISBLANK(MIPPA!M30),"",MIPPA!M30)</f>
        <v>-4</v>
      </c>
      <c r="K129" s="83" t="str">
        <f>IF(ISBLANK(MIPPA!N30),"",MIPPA!N30)</f>
        <v/>
      </c>
      <c r="L129" s="84" t="str">
        <f>IF(ISBLANK(MIPPA!O30),"",MIPPA!O30)</f>
        <v/>
      </c>
      <c r="M129" s="84" t="str">
        <f>IF(ISBLANK(MIPPA!P30),"",MIPPA!P30)</f>
        <v/>
      </c>
      <c r="N129" s="84" t="str">
        <f>IF(ISBLANK(MIPPA!Q30),"",MIPPA!Q30)</f>
        <v/>
      </c>
      <c r="O129" s="84" t="str">
        <f>IF(ISBLANK(MIPPA!R30),"",MIPPA!R30)</f>
        <v/>
      </c>
      <c r="P129" s="84" t="str">
        <f>IF(ISBLANK(MIPPA!S30),"",MIPPA!S30)</f>
        <v/>
      </c>
      <c r="Q129" s="84" t="str">
        <f>IF(ISBLANK(MIPPA!T30),"",MIPPA!T30)</f>
        <v/>
      </c>
      <c r="R129" s="84" t="str">
        <f>IF(ISBLANK(MIPPA!U30),"",MIPPA!U30)</f>
        <v/>
      </c>
      <c r="S129" s="47" t="str">
        <f>IF(ISBLANK(MIPPA!V30),"",MIPPA!V30)</f>
        <v/>
      </c>
      <c r="T129" s="47" t="str">
        <f>IF(ISBLANK(MIPPA!W30),"",MIPPA!W30)</f>
        <v/>
      </c>
    </row>
    <row r="130" spans="1:20" x14ac:dyDescent="0.25">
      <c r="A130" s="17" t="str">
        <f>IF(ISBLANK(MAIN!B$3),"",MAIN!B$3)</f>
        <v/>
      </c>
      <c r="B130" s="17" t="str">
        <f>IF(ISBLANK(MAIN!B$4),"",MAIN!B$4)</f>
        <v xml:space="preserve"> </v>
      </c>
      <c r="C130" s="17" t="str">
        <f>IF(ISBLANK(MAIN!B$5),"",MAIN!B$5)</f>
        <v/>
      </c>
      <c r="D130" s="17" t="str">
        <f>IF(ISBLANK(MAIN!B$6),"",MAIN!B$6)</f>
        <v/>
      </c>
      <c r="E130" s="17" t="str">
        <f>IF(ISBLANK(MAIN!B$7),"",MAIN!B$7)</f>
        <v/>
      </c>
      <c r="F130" s="17" t="str">
        <f>IF(ISBLANK(MIPPA!$N$27),"",MIPPA!$N$27)</f>
        <v/>
      </c>
      <c r="G130" s="17" t="str">
        <f t="shared" ref="G130:G133" si="21">G129</f>
        <v>Plan K (2010)</v>
      </c>
      <c r="H130" s="17" t="s">
        <v>49</v>
      </c>
      <c r="I130" s="48" t="str">
        <f>IF(ISBLANK(MAIN!B$10),"",MAIN!B$10)</f>
        <v/>
      </c>
      <c r="J130" s="17">
        <f>IF(ISBLANK(MIPPA!M31),"",MIPPA!M31)</f>
        <v>-3</v>
      </c>
      <c r="K130" s="83" t="str">
        <f>IF(ISBLANK(MIPPA!N31),"",MIPPA!N31)</f>
        <v/>
      </c>
      <c r="L130" s="84" t="str">
        <f>IF(ISBLANK(MIPPA!O31),"",MIPPA!O31)</f>
        <v/>
      </c>
      <c r="M130" s="84" t="str">
        <f>IF(ISBLANK(MIPPA!P31),"",MIPPA!P31)</f>
        <v/>
      </c>
      <c r="N130" s="84" t="str">
        <f>IF(ISBLANK(MIPPA!Q31),"",MIPPA!Q31)</f>
        <v/>
      </c>
      <c r="O130" s="84" t="str">
        <f>IF(ISBLANK(MIPPA!R31),"",MIPPA!R31)</f>
        <v/>
      </c>
      <c r="P130" s="84" t="str">
        <f>IF(ISBLANK(MIPPA!S31),"",MIPPA!S31)</f>
        <v/>
      </c>
      <c r="Q130" s="84" t="str">
        <f>IF(ISBLANK(MIPPA!T31),"",MIPPA!T31)</f>
        <v/>
      </c>
      <c r="R130" s="84" t="str">
        <f>IF(ISBLANK(MIPPA!U31),"",MIPPA!U31)</f>
        <v/>
      </c>
      <c r="S130" s="47" t="str">
        <f>IF(ISBLANK(MIPPA!V31),"",MIPPA!V31)</f>
        <v/>
      </c>
      <c r="T130" s="47" t="str">
        <f>IF(ISBLANK(MIPPA!W31),"",MIPPA!W31)</f>
        <v/>
      </c>
    </row>
    <row r="131" spans="1:20" x14ac:dyDescent="0.25">
      <c r="A131" s="17" t="str">
        <f>IF(ISBLANK(MAIN!B$3),"",MAIN!B$3)</f>
        <v/>
      </c>
      <c r="B131" s="17" t="str">
        <f>IF(ISBLANK(MAIN!B$4),"",MAIN!B$4)</f>
        <v xml:space="preserve"> </v>
      </c>
      <c r="C131" s="17" t="str">
        <f>IF(ISBLANK(MAIN!B$5),"",MAIN!B$5)</f>
        <v/>
      </c>
      <c r="D131" s="17" t="str">
        <f>IF(ISBLANK(MAIN!B$6),"",MAIN!B$6)</f>
        <v/>
      </c>
      <c r="E131" s="17" t="str">
        <f>IF(ISBLANK(MAIN!B$7),"",MAIN!B$7)</f>
        <v/>
      </c>
      <c r="F131" s="17" t="str">
        <f>IF(ISBLANK(MIPPA!$N$27),"",MIPPA!$N$27)</f>
        <v/>
      </c>
      <c r="G131" s="17" t="str">
        <f t="shared" si="21"/>
        <v>Plan K (2010)</v>
      </c>
      <c r="H131" s="17" t="s">
        <v>49</v>
      </c>
      <c r="I131" s="48" t="str">
        <f>IF(ISBLANK(MAIN!B$10),"",MAIN!B$10)</f>
        <v/>
      </c>
      <c r="J131" s="17">
        <f>IF(ISBLANK(MIPPA!M32),"",MIPPA!M32)</f>
        <v>-2</v>
      </c>
      <c r="K131" s="83" t="str">
        <f>IF(ISBLANK(MIPPA!N32),"",MIPPA!N32)</f>
        <v/>
      </c>
      <c r="L131" s="84" t="str">
        <f>IF(ISBLANK(MIPPA!O32),"",MIPPA!O32)</f>
        <v/>
      </c>
      <c r="M131" s="84" t="str">
        <f>IF(ISBLANK(MIPPA!P32),"",MIPPA!P32)</f>
        <v/>
      </c>
      <c r="N131" s="84" t="str">
        <f>IF(ISBLANK(MIPPA!Q32),"",MIPPA!Q32)</f>
        <v/>
      </c>
      <c r="O131" s="84" t="str">
        <f>IF(ISBLANK(MIPPA!R32),"",MIPPA!R32)</f>
        <v/>
      </c>
      <c r="P131" s="84" t="str">
        <f>IF(ISBLANK(MIPPA!S32),"",MIPPA!S32)</f>
        <v/>
      </c>
      <c r="Q131" s="84" t="str">
        <f>IF(ISBLANK(MIPPA!T32),"",MIPPA!T32)</f>
        <v/>
      </c>
      <c r="R131" s="84" t="str">
        <f>IF(ISBLANK(MIPPA!U32),"",MIPPA!U32)</f>
        <v/>
      </c>
      <c r="S131" s="47" t="str">
        <f>IF(ISBLANK(MIPPA!V32),"",MIPPA!V32)</f>
        <v/>
      </c>
      <c r="T131" s="47" t="str">
        <f>IF(ISBLANK(MIPPA!W32),"",MIPPA!W32)</f>
        <v/>
      </c>
    </row>
    <row r="132" spans="1:20" x14ac:dyDescent="0.25">
      <c r="A132" s="17" t="str">
        <f>IF(ISBLANK(MAIN!B$3),"",MAIN!B$3)</f>
        <v/>
      </c>
      <c r="B132" s="17" t="str">
        <f>IF(ISBLANK(MAIN!B$4),"",MAIN!B$4)</f>
        <v xml:space="preserve"> </v>
      </c>
      <c r="C132" s="17" t="str">
        <f>IF(ISBLANK(MAIN!B$5),"",MAIN!B$5)</f>
        <v/>
      </c>
      <c r="D132" s="17" t="str">
        <f>IF(ISBLANK(MAIN!B$6),"",MAIN!B$6)</f>
        <v/>
      </c>
      <c r="E132" s="17" t="str">
        <f>IF(ISBLANK(MAIN!B$7),"",MAIN!B$7)</f>
        <v/>
      </c>
      <c r="F132" s="17" t="str">
        <f>IF(ISBLANK(MIPPA!$N$27),"",MIPPA!$N$27)</f>
        <v/>
      </c>
      <c r="G132" s="17" t="str">
        <f t="shared" si="21"/>
        <v>Plan K (2010)</v>
      </c>
      <c r="H132" s="17" t="s">
        <v>49</v>
      </c>
      <c r="I132" s="48" t="str">
        <f>IF(ISBLANK(MAIN!B$10),"",MAIN!B$10)</f>
        <v/>
      </c>
      <c r="J132" s="17">
        <f>IF(ISBLANK(MIPPA!M33),"",MIPPA!M33)</f>
        <v>-1</v>
      </c>
      <c r="K132" s="83" t="str">
        <f>IF(ISBLANK(MIPPA!N33),"",MIPPA!N33)</f>
        <v/>
      </c>
      <c r="L132" s="84" t="str">
        <f>IF(ISBLANK(MIPPA!O33),"",MIPPA!O33)</f>
        <v/>
      </c>
      <c r="M132" s="84" t="str">
        <f>IF(ISBLANK(MIPPA!P33),"",MIPPA!P33)</f>
        <v/>
      </c>
      <c r="N132" s="84" t="str">
        <f>IF(ISBLANK(MIPPA!Q33),"",MIPPA!Q33)</f>
        <v/>
      </c>
      <c r="O132" s="84" t="str">
        <f>IF(ISBLANK(MIPPA!R33),"",MIPPA!R33)</f>
        <v/>
      </c>
      <c r="P132" s="84" t="str">
        <f>IF(ISBLANK(MIPPA!S33),"",MIPPA!S33)</f>
        <v/>
      </c>
      <c r="Q132" s="84" t="str">
        <f>IF(ISBLANK(MIPPA!T33),"",MIPPA!T33)</f>
        <v/>
      </c>
      <c r="R132" s="84" t="str">
        <f>IF(ISBLANK(MIPPA!U33),"",MIPPA!U33)</f>
        <v/>
      </c>
      <c r="S132" s="47" t="str">
        <f>IF(ISBLANK(MIPPA!V33),"",MIPPA!V33)</f>
        <v/>
      </c>
      <c r="T132" s="47" t="str">
        <f>IF(ISBLANK(MIPPA!W33),"",MIPPA!W33)</f>
        <v/>
      </c>
    </row>
    <row r="133" spans="1:20" x14ac:dyDescent="0.25">
      <c r="A133" s="17" t="str">
        <f>IF(ISBLANK(MAIN!B$3),"",MAIN!B$3)</f>
        <v/>
      </c>
      <c r="B133" s="17" t="str">
        <f>IF(ISBLANK(MAIN!B$4),"",MAIN!B$4)</f>
        <v xml:space="preserve"> </v>
      </c>
      <c r="C133" s="17" t="str">
        <f>IF(ISBLANK(MAIN!B$5),"",MAIN!B$5)</f>
        <v/>
      </c>
      <c r="D133" s="17" t="str">
        <f>IF(ISBLANK(MAIN!B$6),"",MAIN!B$6)</f>
        <v/>
      </c>
      <c r="E133" s="17" t="str">
        <f>IF(ISBLANK(MAIN!B$7),"",MAIN!B$7)</f>
        <v/>
      </c>
      <c r="F133" s="17" t="str">
        <f>IF(ISBLANK(MIPPA!$N$27),"",MIPPA!$N$27)</f>
        <v/>
      </c>
      <c r="G133" s="17" t="str">
        <f t="shared" si="21"/>
        <v>Plan K (2010)</v>
      </c>
      <c r="H133" s="17" t="s">
        <v>49</v>
      </c>
      <c r="I133" s="48" t="str">
        <f>IF(ISBLANK(MAIN!B$10),"",MAIN!B$10)</f>
        <v/>
      </c>
      <c r="J133" s="17">
        <f>IF(ISBLANK(MIPPA!M34),"",MIPPA!M34)</f>
        <v>0</v>
      </c>
      <c r="K133" s="83" t="str">
        <f>IF(ISBLANK(MIPPA!N34),"",MIPPA!N34)</f>
        <v/>
      </c>
      <c r="L133" s="84" t="str">
        <f>IF(ISBLANK(MIPPA!O34),"",MIPPA!O34)</f>
        <v/>
      </c>
      <c r="M133" s="84" t="str">
        <f>IF(ISBLANK(MIPPA!P34),"",MIPPA!P34)</f>
        <v/>
      </c>
      <c r="N133" s="84" t="str">
        <f>IF(ISBLANK(MIPPA!Q34),"",MIPPA!Q34)</f>
        <v/>
      </c>
      <c r="O133" s="84" t="str">
        <f>IF(ISBLANK(MIPPA!R34),"",MIPPA!R34)</f>
        <v/>
      </c>
      <c r="P133" s="84" t="str">
        <f>IF(ISBLANK(MIPPA!S34),"",MIPPA!S34)</f>
        <v/>
      </c>
      <c r="Q133" s="84" t="str">
        <f>IF(ISBLANK(MIPPA!T34),"",MIPPA!T34)</f>
        <v/>
      </c>
      <c r="R133" s="84" t="str">
        <f>IF(ISBLANK(MIPPA!U34),"",MIPPA!U34)</f>
        <v/>
      </c>
      <c r="S133" s="47" t="str">
        <f>IF(ISBLANK(MIPPA!V34),"",MIPPA!V34)</f>
        <v/>
      </c>
      <c r="T133" s="47" t="str">
        <f>IF(ISBLANK(MIPPA!W34),"",MIPPA!W34)</f>
        <v/>
      </c>
    </row>
    <row r="134" spans="1:20" ht="13" x14ac:dyDescent="0.3">
      <c r="A134" s="17" t="str">
        <f>IF(ISBLANK(MAIN!B$3),"",MAIN!B$3)</f>
        <v/>
      </c>
      <c r="B134" s="17" t="str">
        <f>IF(ISBLANK(MAIN!B$4),"",MAIN!B$4)</f>
        <v xml:space="preserve"> </v>
      </c>
      <c r="C134" s="17" t="str">
        <f>IF(ISBLANK(MAIN!B$5),"",MAIN!B$5)</f>
        <v/>
      </c>
      <c r="D134" s="17" t="str">
        <f>IF(ISBLANK(MAIN!B$6),"",MAIN!B$6)</f>
        <v/>
      </c>
      <c r="E134" s="17" t="str">
        <f>IF(ISBLANK(MAIN!B$7),"",MAIN!B$7)</f>
        <v/>
      </c>
      <c r="F134" s="17" t="str">
        <f>IF(ISBLANK(MIPPA!$N$38),"",MIPPA!$N$38)</f>
        <v/>
      </c>
      <c r="G134" s="56" t="s">
        <v>29</v>
      </c>
      <c r="H134" s="17" t="s">
        <v>49</v>
      </c>
      <c r="I134" s="48" t="str">
        <f>IF(ISBLANK(MAIN!B$10),"",MAIN!B$10)</f>
        <v/>
      </c>
      <c r="J134" s="17" t="str">
        <f>IF(ISBLANK(MIPPA!M40),"",MIPPA!M40)</f>
        <v>Pre--4</v>
      </c>
      <c r="K134" s="83" t="str">
        <f>IF(ISBLANK(MIPPA!N40),"",MIPPA!N40)</f>
        <v/>
      </c>
      <c r="L134" s="84" t="str">
        <f>IF(ISBLANK(MIPPA!O40),"",MIPPA!O40)</f>
        <v/>
      </c>
      <c r="M134" s="84" t="str">
        <f>IF(ISBLANK(MIPPA!P40),"",MIPPA!P40)</f>
        <v/>
      </c>
      <c r="N134" s="84" t="str">
        <f>IF(ISBLANK(MIPPA!Q40),"",MIPPA!Q40)</f>
        <v/>
      </c>
      <c r="O134" s="84" t="str">
        <f>IF(ISBLANK(MIPPA!R40),"",MIPPA!R40)</f>
        <v/>
      </c>
      <c r="P134" s="84" t="str">
        <f>IF(ISBLANK(MIPPA!S40),"",MIPPA!S40)</f>
        <v/>
      </c>
      <c r="Q134" s="84" t="str">
        <f>IF(ISBLANK(MIPPA!T40),"",MIPPA!T40)</f>
        <v/>
      </c>
      <c r="R134" s="84" t="str">
        <f>IF(ISBLANK(MIPPA!U40),"",MIPPA!U40)</f>
        <v/>
      </c>
      <c r="S134" s="47" t="str">
        <f>IF(ISBLANK(MIPPA!V40),"",MIPPA!V40)</f>
        <v/>
      </c>
      <c r="T134" s="47" t="str">
        <f>IF(ISBLANK(MIPPA!W40),"",MIPPA!W40)</f>
        <v/>
      </c>
    </row>
    <row r="135" spans="1:20" x14ac:dyDescent="0.25">
      <c r="A135" s="17" t="str">
        <f>IF(ISBLANK(MAIN!B$3),"",MAIN!B$3)</f>
        <v/>
      </c>
      <c r="B135" s="17" t="str">
        <f>IF(ISBLANK(MAIN!B$4),"",MAIN!B$4)</f>
        <v xml:space="preserve"> </v>
      </c>
      <c r="C135" s="17" t="str">
        <f>IF(ISBLANK(MAIN!B$5),"",MAIN!B$5)</f>
        <v/>
      </c>
      <c r="D135" s="17" t="str">
        <f>IF(ISBLANK(MAIN!B$6),"",MAIN!B$6)</f>
        <v/>
      </c>
      <c r="E135" s="17" t="str">
        <f>IF(ISBLANK(MAIN!B$7),"",MAIN!B$7)</f>
        <v/>
      </c>
      <c r="F135" s="17" t="str">
        <f>IF(ISBLANK(MIPPA!$N$38),"",MIPPA!$N$38)</f>
        <v/>
      </c>
      <c r="G135" s="17" t="str">
        <f>G134</f>
        <v>Plan L (2010)</v>
      </c>
      <c r="H135" s="17" t="s">
        <v>49</v>
      </c>
      <c r="I135" s="48" t="str">
        <f>IF(ISBLANK(MAIN!B$10),"",MAIN!B$10)</f>
        <v/>
      </c>
      <c r="J135" s="17">
        <f>IF(ISBLANK(MIPPA!M41),"",MIPPA!M41)</f>
        <v>-4</v>
      </c>
      <c r="K135" s="83" t="str">
        <f>IF(ISBLANK(MIPPA!N41),"",MIPPA!N41)</f>
        <v/>
      </c>
      <c r="L135" s="84" t="str">
        <f>IF(ISBLANK(MIPPA!O41),"",MIPPA!O41)</f>
        <v/>
      </c>
      <c r="M135" s="84" t="str">
        <f>IF(ISBLANK(MIPPA!P41),"",MIPPA!P41)</f>
        <v/>
      </c>
      <c r="N135" s="84" t="str">
        <f>IF(ISBLANK(MIPPA!Q41),"",MIPPA!Q41)</f>
        <v/>
      </c>
      <c r="O135" s="84" t="str">
        <f>IF(ISBLANK(MIPPA!R41),"",MIPPA!R41)</f>
        <v/>
      </c>
      <c r="P135" s="84" t="str">
        <f>IF(ISBLANK(MIPPA!S41),"",MIPPA!S41)</f>
        <v/>
      </c>
      <c r="Q135" s="84" t="str">
        <f>IF(ISBLANK(MIPPA!T41),"",MIPPA!T41)</f>
        <v/>
      </c>
      <c r="R135" s="84" t="str">
        <f>IF(ISBLANK(MIPPA!U41),"",MIPPA!U41)</f>
        <v/>
      </c>
      <c r="S135" s="47" t="str">
        <f>IF(ISBLANK(MIPPA!V41),"",MIPPA!V41)</f>
        <v/>
      </c>
      <c r="T135" s="47" t="str">
        <f>IF(ISBLANK(MIPPA!W41),"",MIPPA!W41)</f>
        <v/>
      </c>
    </row>
    <row r="136" spans="1:20" x14ac:dyDescent="0.25">
      <c r="A136" s="17" t="str">
        <f>IF(ISBLANK(MAIN!B$3),"",MAIN!B$3)</f>
        <v/>
      </c>
      <c r="B136" s="17" t="str">
        <f>IF(ISBLANK(MAIN!B$4),"",MAIN!B$4)</f>
        <v xml:space="preserve"> </v>
      </c>
      <c r="C136" s="17" t="str">
        <f>IF(ISBLANK(MAIN!B$5),"",MAIN!B$5)</f>
        <v/>
      </c>
      <c r="D136" s="17" t="str">
        <f>IF(ISBLANK(MAIN!B$6),"",MAIN!B$6)</f>
        <v/>
      </c>
      <c r="E136" s="17" t="str">
        <f>IF(ISBLANK(MAIN!B$7),"",MAIN!B$7)</f>
        <v/>
      </c>
      <c r="F136" s="17" t="str">
        <f>IF(ISBLANK(MIPPA!$N$38),"",MIPPA!$N$38)</f>
        <v/>
      </c>
      <c r="G136" s="17" t="str">
        <f t="shared" ref="G136:G139" si="22">G135</f>
        <v>Plan L (2010)</v>
      </c>
      <c r="H136" s="17" t="s">
        <v>49</v>
      </c>
      <c r="I136" s="48" t="str">
        <f>IF(ISBLANK(MAIN!B$10),"",MAIN!B$10)</f>
        <v/>
      </c>
      <c r="J136" s="17">
        <f>IF(ISBLANK(MIPPA!M42),"",MIPPA!M42)</f>
        <v>-3</v>
      </c>
      <c r="K136" s="83" t="str">
        <f>IF(ISBLANK(MIPPA!N42),"",MIPPA!N42)</f>
        <v/>
      </c>
      <c r="L136" s="84" t="str">
        <f>IF(ISBLANK(MIPPA!O42),"",MIPPA!O42)</f>
        <v/>
      </c>
      <c r="M136" s="84" t="str">
        <f>IF(ISBLANK(MIPPA!P42),"",MIPPA!P42)</f>
        <v/>
      </c>
      <c r="N136" s="84" t="str">
        <f>IF(ISBLANK(MIPPA!Q42),"",MIPPA!Q42)</f>
        <v/>
      </c>
      <c r="O136" s="84" t="str">
        <f>IF(ISBLANK(MIPPA!R42),"",MIPPA!R42)</f>
        <v/>
      </c>
      <c r="P136" s="84" t="str">
        <f>IF(ISBLANK(MIPPA!S42),"",MIPPA!S42)</f>
        <v/>
      </c>
      <c r="Q136" s="84" t="str">
        <f>IF(ISBLANK(MIPPA!T42),"",MIPPA!T42)</f>
        <v/>
      </c>
      <c r="R136" s="84" t="str">
        <f>IF(ISBLANK(MIPPA!U42),"",MIPPA!U42)</f>
        <v/>
      </c>
      <c r="S136" s="47" t="str">
        <f>IF(ISBLANK(MIPPA!V42),"",MIPPA!V42)</f>
        <v/>
      </c>
      <c r="T136" s="47" t="str">
        <f>IF(ISBLANK(MIPPA!W42),"",MIPPA!W42)</f>
        <v/>
      </c>
    </row>
    <row r="137" spans="1:20" x14ac:dyDescent="0.25">
      <c r="A137" s="17" t="str">
        <f>IF(ISBLANK(MAIN!B$3),"",MAIN!B$3)</f>
        <v/>
      </c>
      <c r="B137" s="17" t="str">
        <f>IF(ISBLANK(MAIN!B$4),"",MAIN!B$4)</f>
        <v xml:space="preserve"> </v>
      </c>
      <c r="C137" s="17" t="str">
        <f>IF(ISBLANK(MAIN!B$5),"",MAIN!B$5)</f>
        <v/>
      </c>
      <c r="D137" s="17" t="str">
        <f>IF(ISBLANK(MAIN!B$6),"",MAIN!B$6)</f>
        <v/>
      </c>
      <c r="E137" s="17" t="str">
        <f>IF(ISBLANK(MAIN!B$7),"",MAIN!B$7)</f>
        <v/>
      </c>
      <c r="F137" s="17" t="str">
        <f>IF(ISBLANK(MIPPA!$N$38),"",MIPPA!$N$38)</f>
        <v/>
      </c>
      <c r="G137" s="17" t="str">
        <f t="shared" si="22"/>
        <v>Plan L (2010)</v>
      </c>
      <c r="H137" s="17" t="s">
        <v>49</v>
      </c>
      <c r="I137" s="48" t="str">
        <f>IF(ISBLANK(MAIN!B$10),"",MAIN!B$10)</f>
        <v/>
      </c>
      <c r="J137" s="17">
        <f>IF(ISBLANK(MIPPA!M43),"",MIPPA!M43)</f>
        <v>-2</v>
      </c>
      <c r="K137" s="83" t="str">
        <f>IF(ISBLANK(MIPPA!N43),"",MIPPA!N43)</f>
        <v/>
      </c>
      <c r="L137" s="84" t="str">
        <f>IF(ISBLANK(MIPPA!O43),"",MIPPA!O43)</f>
        <v/>
      </c>
      <c r="M137" s="84" t="str">
        <f>IF(ISBLANK(MIPPA!P43),"",MIPPA!P43)</f>
        <v/>
      </c>
      <c r="N137" s="84" t="str">
        <f>IF(ISBLANK(MIPPA!Q43),"",MIPPA!Q43)</f>
        <v/>
      </c>
      <c r="O137" s="84" t="str">
        <f>IF(ISBLANK(MIPPA!R43),"",MIPPA!R43)</f>
        <v/>
      </c>
      <c r="P137" s="84" t="str">
        <f>IF(ISBLANK(MIPPA!S43),"",MIPPA!S43)</f>
        <v/>
      </c>
      <c r="Q137" s="84" t="str">
        <f>IF(ISBLANK(MIPPA!T43),"",MIPPA!T43)</f>
        <v/>
      </c>
      <c r="R137" s="84" t="str">
        <f>IF(ISBLANK(MIPPA!U43),"",MIPPA!U43)</f>
        <v/>
      </c>
      <c r="S137" s="47" t="str">
        <f>IF(ISBLANK(MIPPA!V43),"",MIPPA!V43)</f>
        <v/>
      </c>
      <c r="T137" s="47" t="str">
        <f>IF(ISBLANK(MIPPA!W43),"",MIPPA!W43)</f>
        <v/>
      </c>
    </row>
    <row r="138" spans="1:20" x14ac:dyDescent="0.25">
      <c r="A138" s="17" t="str">
        <f>IF(ISBLANK(MAIN!B$3),"",MAIN!B$3)</f>
        <v/>
      </c>
      <c r="B138" s="17" t="str">
        <f>IF(ISBLANK(MAIN!B$4),"",MAIN!B$4)</f>
        <v xml:space="preserve"> </v>
      </c>
      <c r="C138" s="17" t="str">
        <f>IF(ISBLANK(MAIN!B$5),"",MAIN!B$5)</f>
        <v/>
      </c>
      <c r="D138" s="17" t="str">
        <f>IF(ISBLANK(MAIN!B$6),"",MAIN!B$6)</f>
        <v/>
      </c>
      <c r="E138" s="17" t="str">
        <f>IF(ISBLANK(MAIN!B$7),"",MAIN!B$7)</f>
        <v/>
      </c>
      <c r="F138" s="17" t="str">
        <f>IF(ISBLANK(MIPPA!$N$38),"",MIPPA!$N$38)</f>
        <v/>
      </c>
      <c r="G138" s="17" t="str">
        <f t="shared" si="22"/>
        <v>Plan L (2010)</v>
      </c>
      <c r="H138" s="17" t="s">
        <v>49</v>
      </c>
      <c r="I138" s="48" t="str">
        <f>IF(ISBLANK(MAIN!B$10),"",MAIN!B$10)</f>
        <v/>
      </c>
      <c r="J138" s="17">
        <f>IF(ISBLANK(MIPPA!M44),"",MIPPA!M44)</f>
        <v>-1</v>
      </c>
      <c r="K138" s="83" t="str">
        <f>IF(ISBLANK(MIPPA!N44),"",MIPPA!N44)</f>
        <v/>
      </c>
      <c r="L138" s="84" t="str">
        <f>IF(ISBLANK(MIPPA!O44),"",MIPPA!O44)</f>
        <v/>
      </c>
      <c r="M138" s="84" t="str">
        <f>IF(ISBLANK(MIPPA!P44),"",MIPPA!P44)</f>
        <v/>
      </c>
      <c r="N138" s="84" t="str">
        <f>IF(ISBLANK(MIPPA!Q44),"",MIPPA!Q44)</f>
        <v/>
      </c>
      <c r="O138" s="84" t="str">
        <f>IF(ISBLANK(MIPPA!R44),"",MIPPA!R44)</f>
        <v/>
      </c>
      <c r="P138" s="84" t="str">
        <f>IF(ISBLANK(MIPPA!S44),"",MIPPA!S44)</f>
        <v/>
      </c>
      <c r="Q138" s="84" t="str">
        <f>IF(ISBLANK(MIPPA!T44),"",MIPPA!T44)</f>
        <v/>
      </c>
      <c r="R138" s="84" t="str">
        <f>IF(ISBLANK(MIPPA!U44),"",MIPPA!U44)</f>
        <v/>
      </c>
      <c r="S138" s="47" t="str">
        <f>IF(ISBLANK(MIPPA!V44),"",MIPPA!V44)</f>
        <v/>
      </c>
      <c r="T138" s="47" t="str">
        <f>IF(ISBLANK(MIPPA!W44),"",MIPPA!W44)</f>
        <v/>
      </c>
    </row>
    <row r="139" spans="1:20" x14ac:dyDescent="0.25">
      <c r="A139" s="17" t="str">
        <f>IF(ISBLANK(MAIN!B$3),"",MAIN!B$3)</f>
        <v/>
      </c>
      <c r="B139" s="17" t="str">
        <f>IF(ISBLANK(MAIN!B$4),"",MAIN!B$4)</f>
        <v xml:space="preserve"> </v>
      </c>
      <c r="C139" s="17" t="str">
        <f>IF(ISBLANK(MAIN!B$5),"",MAIN!B$5)</f>
        <v/>
      </c>
      <c r="D139" s="17" t="str">
        <f>IF(ISBLANK(MAIN!B$6),"",MAIN!B$6)</f>
        <v/>
      </c>
      <c r="E139" s="17" t="str">
        <f>IF(ISBLANK(MAIN!B$7),"",MAIN!B$7)</f>
        <v/>
      </c>
      <c r="F139" s="17" t="str">
        <f>IF(ISBLANK(MIPPA!$N$38),"",MIPPA!$N$38)</f>
        <v/>
      </c>
      <c r="G139" s="17" t="str">
        <f t="shared" si="22"/>
        <v>Plan L (2010)</v>
      </c>
      <c r="H139" s="17" t="s">
        <v>49</v>
      </c>
      <c r="I139" s="48" t="str">
        <f>IF(ISBLANK(MAIN!B$10),"",MAIN!B$10)</f>
        <v/>
      </c>
      <c r="J139" s="17">
        <f>IF(ISBLANK(MIPPA!M45),"",MIPPA!M45)</f>
        <v>0</v>
      </c>
      <c r="K139" s="83" t="str">
        <f>IF(ISBLANK(MIPPA!N45),"",MIPPA!N45)</f>
        <v/>
      </c>
      <c r="L139" s="84" t="str">
        <f>IF(ISBLANK(MIPPA!O45),"",MIPPA!O45)</f>
        <v/>
      </c>
      <c r="M139" s="84" t="str">
        <f>IF(ISBLANK(MIPPA!P45),"",MIPPA!P45)</f>
        <v/>
      </c>
      <c r="N139" s="84" t="str">
        <f>IF(ISBLANK(MIPPA!Q45),"",MIPPA!Q45)</f>
        <v/>
      </c>
      <c r="O139" s="84" t="str">
        <f>IF(ISBLANK(MIPPA!R45),"",MIPPA!R45)</f>
        <v/>
      </c>
      <c r="P139" s="84" t="str">
        <f>IF(ISBLANK(MIPPA!S45),"",MIPPA!S45)</f>
        <v/>
      </c>
      <c r="Q139" s="84" t="str">
        <f>IF(ISBLANK(MIPPA!T45),"",MIPPA!T45)</f>
        <v/>
      </c>
      <c r="R139" s="84" t="str">
        <f>IF(ISBLANK(MIPPA!U45),"",MIPPA!U45)</f>
        <v/>
      </c>
      <c r="S139" s="47" t="str">
        <f>IF(ISBLANK(MIPPA!V45),"",MIPPA!V45)</f>
        <v/>
      </c>
      <c r="T139" s="47" t="str">
        <f>IF(ISBLANK(MIPPA!W45),"",MIPPA!W45)</f>
        <v/>
      </c>
    </row>
    <row r="140" spans="1:20" ht="13" x14ac:dyDescent="0.3">
      <c r="A140" s="17" t="str">
        <f>IF(ISBLANK(MAIN!B$3),"",MAIN!B$3)</f>
        <v/>
      </c>
      <c r="B140" s="17" t="str">
        <f>IF(ISBLANK(MAIN!B$4),"",MAIN!B$4)</f>
        <v xml:space="preserve"> </v>
      </c>
      <c r="C140" s="17" t="str">
        <f>IF(ISBLANK(MAIN!B$5),"",MAIN!B$5)</f>
        <v/>
      </c>
      <c r="D140" s="17" t="str">
        <f>IF(ISBLANK(MAIN!B$6),"",MAIN!B$6)</f>
        <v/>
      </c>
      <c r="E140" s="17" t="str">
        <f>IF(ISBLANK(MAIN!B$7),"",MAIN!B$7)</f>
        <v/>
      </c>
      <c r="F140" s="17" t="str">
        <f>IF(ISBLANK(MIPPA!$N$49),"",MIPPA!$N$49)</f>
        <v/>
      </c>
      <c r="G140" s="56" t="s">
        <v>71</v>
      </c>
      <c r="H140" s="17" t="s">
        <v>49</v>
      </c>
      <c r="I140" s="48" t="str">
        <f>IF(ISBLANK(MAIN!B$10),"",MAIN!B$10)</f>
        <v/>
      </c>
      <c r="J140" s="17" t="str">
        <f>IF(ISBLANK(MIPPA!M51),"",MIPPA!M51)</f>
        <v>Pre--4</v>
      </c>
      <c r="K140" s="83" t="str">
        <f>IF(ISBLANK(MIPPA!N51),"",MIPPA!N51)</f>
        <v/>
      </c>
      <c r="L140" s="84" t="str">
        <f>IF(ISBLANK(MIPPA!O51),"",MIPPA!O51)</f>
        <v/>
      </c>
      <c r="M140" s="84" t="str">
        <f>IF(ISBLANK(MIPPA!P51),"",MIPPA!P51)</f>
        <v/>
      </c>
      <c r="N140" s="84" t="str">
        <f>IF(ISBLANK(MIPPA!Q51),"",MIPPA!Q51)</f>
        <v/>
      </c>
      <c r="O140" s="84" t="str">
        <f>IF(ISBLANK(MIPPA!R51),"",MIPPA!R51)</f>
        <v/>
      </c>
      <c r="P140" s="84" t="str">
        <f>IF(ISBLANK(MIPPA!S51),"",MIPPA!S51)</f>
        <v/>
      </c>
      <c r="Q140" s="84" t="str">
        <f>IF(ISBLANK(MIPPA!T51),"",MIPPA!T51)</f>
        <v/>
      </c>
      <c r="R140" s="84" t="str">
        <f>IF(ISBLANK(MIPPA!U51),"",MIPPA!U51)</f>
        <v/>
      </c>
      <c r="S140" s="47" t="str">
        <f>IF(ISBLANK(MIPPA!V51),"",MIPPA!V51)</f>
        <v/>
      </c>
      <c r="T140" s="47" t="str">
        <f>IF(ISBLANK(MIPPA!W51),"",MIPPA!W51)</f>
        <v/>
      </c>
    </row>
    <row r="141" spans="1:20" x14ac:dyDescent="0.25">
      <c r="A141" s="17" t="str">
        <f>IF(ISBLANK(MAIN!B$3),"",MAIN!B$3)</f>
        <v/>
      </c>
      <c r="B141" s="17" t="str">
        <f>IF(ISBLANK(MAIN!B$4),"",MAIN!B$4)</f>
        <v xml:space="preserve"> </v>
      </c>
      <c r="C141" s="17" t="str">
        <f>IF(ISBLANK(MAIN!B$5),"",MAIN!B$5)</f>
        <v/>
      </c>
      <c r="D141" s="17" t="str">
        <f>IF(ISBLANK(MAIN!B$6),"",MAIN!B$6)</f>
        <v/>
      </c>
      <c r="E141" s="17" t="str">
        <f>IF(ISBLANK(MAIN!B$7),"",MAIN!B$7)</f>
        <v/>
      </c>
      <c r="F141" s="17" t="str">
        <f>IF(ISBLANK(MIPPA!$N$49),"",MIPPA!$N$49)</f>
        <v/>
      </c>
      <c r="G141" s="17" t="str">
        <f>G140</f>
        <v>Plan M</v>
      </c>
      <c r="H141" s="17" t="s">
        <v>49</v>
      </c>
      <c r="I141" s="48" t="str">
        <f>IF(ISBLANK(MAIN!B$10),"",MAIN!B$10)</f>
        <v/>
      </c>
      <c r="J141" s="17">
        <f>IF(ISBLANK(MIPPA!M52),"",MIPPA!M52)</f>
        <v>-4</v>
      </c>
      <c r="K141" s="83" t="str">
        <f>IF(ISBLANK(MIPPA!N52),"",MIPPA!N52)</f>
        <v/>
      </c>
      <c r="L141" s="84" t="str">
        <f>IF(ISBLANK(MIPPA!O52),"",MIPPA!O52)</f>
        <v/>
      </c>
      <c r="M141" s="84" t="str">
        <f>IF(ISBLANK(MIPPA!P52),"",MIPPA!P52)</f>
        <v/>
      </c>
      <c r="N141" s="84" t="str">
        <f>IF(ISBLANK(MIPPA!Q52),"",MIPPA!Q52)</f>
        <v/>
      </c>
      <c r="O141" s="84" t="str">
        <f>IF(ISBLANK(MIPPA!R52),"",MIPPA!R52)</f>
        <v/>
      </c>
      <c r="P141" s="84" t="str">
        <f>IF(ISBLANK(MIPPA!S52),"",MIPPA!S52)</f>
        <v/>
      </c>
      <c r="Q141" s="84" t="str">
        <f>IF(ISBLANK(MIPPA!T52),"",MIPPA!T52)</f>
        <v/>
      </c>
      <c r="R141" s="84" t="str">
        <f>IF(ISBLANK(MIPPA!U52),"",MIPPA!U52)</f>
        <v/>
      </c>
      <c r="S141" s="47" t="str">
        <f>IF(ISBLANK(MIPPA!V52),"",MIPPA!V52)</f>
        <v/>
      </c>
      <c r="T141" s="47" t="str">
        <f>IF(ISBLANK(MIPPA!W52),"",MIPPA!W52)</f>
        <v/>
      </c>
    </row>
    <row r="142" spans="1:20" x14ac:dyDescent="0.25">
      <c r="A142" s="17" t="str">
        <f>IF(ISBLANK(MAIN!B$3),"",MAIN!B$3)</f>
        <v/>
      </c>
      <c r="B142" s="17" t="str">
        <f>IF(ISBLANK(MAIN!B$4),"",MAIN!B$4)</f>
        <v xml:space="preserve"> </v>
      </c>
      <c r="C142" s="17" t="str">
        <f>IF(ISBLANK(MAIN!B$5),"",MAIN!B$5)</f>
        <v/>
      </c>
      <c r="D142" s="17" t="str">
        <f>IF(ISBLANK(MAIN!B$6),"",MAIN!B$6)</f>
        <v/>
      </c>
      <c r="E142" s="17" t="str">
        <f>IF(ISBLANK(MAIN!B$7),"",MAIN!B$7)</f>
        <v/>
      </c>
      <c r="F142" s="17" t="str">
        <f>IF(ISBLANK(MIPPA!$N$49),"",MIPPA!$N$49)</f>
        <v/>
      </c>
      <c r="G142" s="17" t="str">
        <f t="shared" ref="G142:G145" si="23">G141</f>
        <v>Plan M</v>
      </c>
      <c r="H142" s="17" t="s">
        <v>49</v>
      </c>
      <c r="I142" s="48" t="str">
        <f>IF(ISBLANK(MAIN!B$10),"",MAIN!B$10)</f>
        <v/>
      </c>
      <c r="J142" s="17">
        <f>IF(ISBLANK(MIPPA!M53),"",MIPPA!M53)</f>
        <v>-3</v>
      </c>
      <c r="K142" s="83" t="str">
        <f>IF(ISBLANK(MIPPA!N53),"",MIPPA!N53)</f>
        <v/>
      </c>
      <c r="L142" s="84" t="str">
        <f>IF(ISBLANK(MIPPA!O53),"",MIPPA!O53)</f>
        <v/>
      </c>
      <c r="M142" s="84" t="str">
        <f>IF(ISBLANK(MIPPA!P53),"",MIPPA!P53)</f>
        <v/>
      </c>
      <c r="N142" s="84" t="str">
        <f>IF(ISBLANK(MIPPA!Q53),"",MIPPA!Q53)</f>
        <v/>
      </c>
      <c r="O142" s="84" t="str">
        <f>IF(ISBLANK(MIPPA!R53),"",MIPPA!R53)</f>
        <v/>
      </c>
      <c r="P142" s="84" t="str">
        <f>IF(ISBLANK(MIPPA!S53),"",MIPPA!S53)</f>
        <v/>
      </c>
      <c r="Q142" s="84" t="str">
        <f>IF(ISBLANK(MIPPA!T53),"",MIPPA!T53)</f>
        <v/>
      </c>
      <c r="R142" s="84" t="str">
        <f>IF(ISBLANK(MIPPA!U53),"",MIPPA!U53)</f>
        <v/>
      </c>
      <c r="S142" s="47" t="str">
        <f>IF(ISBLANK(MIPPA!V53),"",MIPPA!V53)</f>
        <v/>
      </c>
      <c r="T142" s="47" t="str">
        <f>IF(ISBLANK(MIPPA!W53),"",MIPPA!W53)</f>
        <v/>
      </c>
    </row>
    <row r="143" spans="1:20" x14ac:dyDescent="0.25">
      <c r="A143" s="17" t="str">
        <f>IF(ISBLANK(MAIN!B$3),"",MAIN!B$3)</f>
        <v/>
      </c>
      <c r="B143" s="17" t="str">
        <f>IF(ISBLANK(MAIN!B$4),"",MAIN!B$4)</f>
        <v xml:space="preserve"> </v>
      </c>
      <c r="C143" s="17" t="str">
        <f>IF(ISBLANK(MAIN!B$5),"",MAIN!B$5)</f>
        <v/>
      </c>
      <c r="D143" s="17" t="str">
        <f>IF(ISBLANK(MAIN!B$6),"",MAIN!B$6)</f>
        <v/>
      </c>
      <c r="E143" s="17" t="str">
        <f>IF(ISBLANK(MAIN!B$7),"",MAIN!B$7)</f>
        <v/>
      </c>
      <c r="F143" s="17" t="str">
        <f>IF(ISBLANK(MIPPA!$N$49),"",MIPPA!$N$49)</f>
        <v/>
      </c>
      <c r="G143" s="17" t="str">
        <f t="shared" si="23"/>
        <v>Plan M</v>
      </c>
      <c r="H143" s="17" t="s">
        <v>49</v>
      </c>
      <c r="I143" s="48" t="str">
        <f>IF(ISBLANK(MAIN!B$10),"",MAIN!B$10)</f>
        <v/>
      </c>
      <c r="J143" s="17">
        <f>IF(ISBLANK(MIPPA!M54),"",MIPPA!M54)</f>
        <v>-2</v>
      </c>
      <c r="K143" s="83" t="str">
        <f>IF(ISBLANK(MIPPA!N54),"",MIPPA!N54)</f>
        <v/>
      </c>
      <c r="L143" s="84" t="str">
        <f>IF(ISBLANK(MIPPA!O54),"",MIPPA!O54)</f>
        <v/>
      </c>
      <c r="M143" s="84" t="str">
        <f>IF(ISBLANK(MIPPA!P54),"",MIPPA!P54)</f>
        <v/>
      </c>
      <c r="N143" s="84" t="str">
        <f>IF(ISBLANK(MIPPA!Q54),"",MIPPA!Q54)</f>
        <v/>
      </c>
      <c r="O143" s="84" t="str">
        <f>IF(ISBLANK(MIPPA!R54),"",MIPPA!R54)</f>
        <v/>
      </c>
      <c r="P143" s="84" t="str">
        <f>IF(ISBLANK(MIPPA!S54),"",MIPPA!S54)</f>
        <v/>
      </c>
      <c r="Q143" s="84" t="str">
        <f>IF(ISBLANK(MIPPA!T54),"",MIPPA!T54)</f>
        <v/>
      </c>
      <c r="R143" s="84" t="str">
        <f>IF(ISBLANK(MIPPA!U54),"",MIPPA!U54)</f>
        <v/>
      </c>
      <c r="S143" s="47" t="str">
        <f>IF(ISBLANK(MIPPA!V54),"",MIPPA!V54)</f>
        <v/>
      </c>
      <c r="T143" s="47" t="str">
        <f>IF(ISBLANK(MIPPA!W54),"",MIPPA!W54)</f>
        <v/>
      </c>
    </row>
    <row r="144" spans="1:20" x14ac:dyDescent="0.25">
      <c r="A144" s="17" t="str">
        <f>IF(ISBLANK(MAIN!B$3),"",MAIN!B$3)</f>
        <v/>
      </c>
      <c r="B144" s="17" t="str">
        <f>IF(ISBLANK(MAIN!B$4),"",MAIN!B$4)</f>
        <v xml:space="preserve"> </v>
      </c>
      <c r="C144" s="17" t="str">
        <f>IF(ISBLANK(MAIN!B$5),"",MAIN!B$5)</f>
        <v/>
      </c>
      <c r="D144" s="17" t="str">
        <f>IF(ISBLANK(MAIN!B$6),"",MAIN!B$6)</f>
        <v/>
      </c>
      <c r="E144" s="17" t="str">
        <f>IF(ISBLANK(MAIN!B$7),"",MAIN!B$7)</f>
        <v/>
      </c>
      <c r="F144" s="17" t="str">
        <f>IF(ISBLANK(MIPPA!$N$49),"",MIPPA!$N$49)</f>
        <v/>
      </c>
      <c r="G144" s="17" t="str">
        <f t="shared" si="23"/>
        <v>Plan M</v>
      </c>
      <c r="H144" s="17" t="s">
        <v>49</v>
      </c>
      <c r="I144" s="48" t="str">
        <f>IF(ISBLANK(MAIN!B$10),"",MAIN!B$10)</f>
        <v/>
      </c>
      <c r="J144" s="17">
        <f>IF(ISBLANK(MIPPA!M55),"",MIPPA!M55)</f>
        <v>-1</v>
      </c>
      <c r="K144" s="83" t="str">
        <f>IF(ISBLANK(MIPPA!N55),"",MIPPA!N55)</f>
        <v/>
      </c>
      <c r="L144" s="84" t="str">
        <f>IF(ISBLANK(MIPPA!O55),"",MIPPA!O55)</f>
        <v/>
      </c>
      <c r="M144" s="84" t="str">
        <f>IF(ISBLANK(MIPPA!P55),"",MIPPA!P55)</f>
        <v/>
      </c>
      <c r="N144" s="84" t="str">
        <f>IF(ISBLANK(MIPPA!Q55),"",MIPPA!Q55)</f>
        <v/>
      </c>
      <c r="O144" s="84" t="str">
        <f>IF(ISBLANK(MIPPA!R55),"",MIPPA!R55)</f>
        <v/>
      </c>
      <c r="P144" s="84" t="str">
        <f>IF(ISBLANK(MIPPA!S55),"",MIPPA!S55)</f>
        <v/>
      </c>
      <c r="Q144" s="84" t="str">
        <f>IF(ISBLANK(MIPPA!T55),"",MIPPA!T55)</f>
        <v/>
      </c>
      <c r="R144" s="84" t="str">
        <f>IF(ISBLANK(MIPPA!U55),"",MIPPA!U55)</f>
        <v/>
      </c>
      <c r="S144" s="47" t="str">
        <f>IF(ISBLANK(MIPPA!V55),"",MIPPA!V55)</f>
        <v/>
      </c>
      <c r="T144" s="47" t="str">
        <f>IF(ISBLANK(MIPPA!W55),"",MIPPA!W55)</f>
        <v/>
      </c>
    </row>
    <row r="145" spans="1:20" x14ac:dyDescent="0.25">
      <c r="A145" s="17" t="str">
        <f>IF(ISBLANK(MAIN!B$3),"",MAIN!B$3)</f>
        <v/>
      </c>
      <c r="B145" s="17" t="str">
        <f>IF(ISBLANK(MAIN!B$4),"",MAIN!B$4)</f>
        <v xml:space="preserve"> </v>
      </c>
      <c r="C145" s="17" t="str">
        <f>IF(ISBLANK(MAIN!B$5),"",MAIN!B$5)</f>
        <v/>
      </c>
      <c r="D145" s="17" t="str">
        <f>IF(ISBLANK(MAIN!B$6),"",MAIN!B$6)</f>
        <v/>
      </c>
      <c r="E145" s="17" t="str">
        <f>IF(ISBLANK(MAIN!B$7),"",MAIN!B$7)</f>
        <v/>
      </c>
      <c r="F145" s="17" t="str">
        <f>IF(ISBLANK(MIPPA!$N$49),"",MIPPA!$N$49)</f>
        <v/>
      </c>
      <c r="G145" s="17" t="str">
        <f t="shared" si="23"/>
        <v>Plan M</v>
      </c>
      <c r="H145" s="17" t="s">
        <v>49</v>
      </c>
      <c r="I145" s="48" t="str">
        <f>IF(ISBLANK(MAIN!B$10),"",MAIN!B$10)</f>
        <v/>
      </c>
      <c r="J145" s="17">
        <f>IF(ISBLANK(MIPPA!M56),"",MIPPA!M56)</f>
        <v>0</v>
      </c>
      <c r="K145" s="83" t="str">
        <f>IF(ISBLANK(MIPPA!N56),"",MIPPA!N56)</f>
        <v/>
      </c>
      <c r="L145" s="84" t="str">
        <f>IF(ISBLANK(MIPPA!O56),"",MIPPA!O56)</f>
        <v/>
      </c>
      <c r="M145" s="84" t="str">
        <f>IF(ISBLANK(MIPPA!P56),"",MIPPA!P56)</f>
        <v/>
      </c>
      <c r="N145" s="84" t="str">
        <f>IF(ISBLANK(MIPPA!Q56),"",MIPPA!Q56)</f>
        <v/>
      </c>
      <c r="O145" s="84" t="str">
        <f>IF(ISBLANK(MIPPA!R56),"",MIPPA!R56)</f>
        <v/>
      </c>
      <c r="P145" s="84" t="str">
        <f>IF(ISBLANK(MIPPA!S56),"",MIPPA!S56)</f>
        <v/>
      </c>
      <c r="Q145" s="84" t="str">
        <f>IF(ISBLANK(MIPPA!T56),"",MIPPA!T56)</f>
        <v/>
      </c>
      <c r="R145" s="84" t="str">
        <f>IF(ISBLANK(MIPPA!U56),"",MIPPA!U56)</f>
        <v/>
      </c>
      <c r="S145" s="47" t="str">
        <f>IF(ISBLANK(MIPPA!V56),"",MIPPA!V56)</f>
        <v/>
      </c>
      <c r="T145" s="47" t="str">
        <f>IF(ISBLANK(MIPPA!W56),"",MIPPA!W56)</f>
        <v/>
      </c>
    </row>
    <row r="146" spans="1:20" ht="13" x14ac:dyDescent="0.3">
      <c r="A146" s="17" t="str">
        <f>IF(ISBLANK(MAIN!B$3),"",MAIN!B$3)</f>
        <v/>
      </c>
      <c r="B146" s="17" t="str">
        <f>IF(ISBLANK(MAIN!B$4),"",MAIN!B$4)</f>
        <v xml:space="preserve"> </v>
      </c>
      <c r="C146" s="17" t="str">
        <f>IF(ISBLANK(MAIN!B$5),"",MAIN!B$5)</f>
        <v/>
      </c>
      <c r="D146" s="17" t="str">
        <f>IF(ISBLANK(MAIN!B$6),"",MAIN!B$6)</f>
        <v/>
      </c>
      <c r="E146" s="17" t="str">
        <f>IF(ISBLANK(MAIN!B$7),"",MAIN!B$7)</f>
        <v/>
      </c>
      <c r="F146" s="17" t="str">
        <f>IF(ISBLANK(MIPPA!$N$60),"",MIPPA!$N$60)</f>
        <v/>
      </c>
      <c r="G146" s="56" t="s">
        <v>70</v>
      </c>
      <c r="H146" s="17" t="s">
        <v>49</v>
      </c>
      <c r="I146" s="48" t="str">
        <f>IF(ISBLANK(MAIN!B$10),"",MAIN!B$10)</f>
        <v/>
      </c>
      <c r="J146" s="17" t="str">
        <f>IF(ISBLANK(MIPPA!M62),"",MIPPA!M62)</f>
        <v>Pre--4</v>
      </c>
      <c r="K146" s="83" t="str">
        <f>IF(ISBLANK(MIPPA!N62),"",MIPPA!N62)</f>
        <v/>
      </c>
      <c r="L146" s="84" t="str">
        <f>IF(ISBLANK(MIPPA!O62),"",MIPPA!O62)</f>
        <v/>
      </c>
      <c r="M146" s="84" t="str">
        <f>IF(ISBLANK(MIPPA!P62),"",MIPPA!P62)</f>
        <v/>
      </c>
      <c r="N146" s="84" t="str">
        <f>IF(ISBLANK(MIPPA!Q62),"",MIPPA!Q62)</f>
        <v/>
      </c>
      <c r="O146" s="84" t="str">
        <f>IF(ISBLANK(MIPPA!R62),"",MIPPA!R62)</f>
        <v/>
      </c>
      <c r="P146" s="84" t="str">
        <f>IF(ISBLANK(MIPPA!S62),"",MIPPA!S62)</f>
        <v/>
      </c>
      <c r="Q146" s="84" t="str">
        <f>IF(ISBLANK(MIPPA!T62),"",MIPPA!T62)</f>
        <v/>
      </c>
      <c r="R146" s="84" t="str">
        <f>IF(ISBLANK(MIPPA!U62),"",MIPPA!U62)</f>
        <v/>
      </c>
      <c r="S146" s="47" t="str">
        <f>IF(ISBLANK(MIPPA!V62),"",MIPPA!V62)</f>
        <v/>
      </c>
      <c r="T146" s="47" t="str">
        <f>IF(ISBLANK(MIPPA!W62),"",MIPPA!W62)</f>
        <v/>
      </c>
    </row>
    <row r="147" spans="1:20" x14ac:dyDescent="0.25">
      <c r="A147" s="17" t="str">
        <f>IF(ISBLANK(MAIN!B$3),"",MAIN!B$3)</f>
        <v/>
      </c>
      <c r="B147" s="17" t="str">
        <f>IF(ISBLANK(MAIN!B$4),"",MAIN!B$4)</f>
        <v xml:space="preserve"> </v>
      </c>
      <c r="C147" s="17" t="str">
        <f>IF(ISBLANK(MAIN!B$5),"",MAIN!B$5)</f>
        <v/>
      </c>
      <c r="D147" s="17" t="str">
        <f>IF(ISBLANK(MAIN!B$6),"",MAIN!B$6)</f>
        <v/>
      </c>
      <c r="E147" s="17" t="str">
        <f>IF(ISBLANK(MAIN!B$7),"",MAIN!B$7)</f>
        <v/>
      </c>
      <c r="F147" s="17" t="str">
        <f>IF(ISBLANK(MIPPA!$N$60),"",MIPPA!$N$60)</f>
        <v/>
      </c>
      <c r="G147" s="17" t="str">
        <f>G146</f>
        <v>Plan N</v>
      </c>
      <c r="H147" s="17" t="s">
        <v>49</v>
      </c>
      <c r="I147" s="48" t="str">
        <f>IF(ISBLANK(MAIN!B$10),"",MAIN!B$10)</f>
        <v/>
      </c>
      <c r="J147" s="17">
        <f>IF(ISBLANK(MIPPA!M63),"",MIPPA!M63)</f>
        <v>-4</v>
      </c>
      <c r="K147" s="83" t="str">
        <f>IF(ISBLANK(MIPPA!N63),"",MIPPA!N63)</f>
        <v/>
      </c>
      <c r="L147" s="84" t="str">
        <f>IF(ISBLANK(MIPPA!O63),"",MIPPA!O63)</f>
        <v/>
      </c>
      <c r="M147" s="84" t="str">
        <f>IF(ISBLANK(MIPPA!P63),"",MIPPA!P63)</f>
        <v/>
      </c>
      <c r="N147" s="84" t="str">
        <f>IF(ISBLANK(MIPPA!Q63),"",MIPPA!Q63)</f>
        <v/>
      </c>
      <c r="O147" s="84" t="str">
        <f>IF(ISBLANK(MIPPA!R63),"",MIPPA!R63)</f>
        <v/>
      </c>
      <c r="P147" s="84" t="str">
        <f>IF(ISBLANK(MIPPA!S63),"",MIPPA!S63)</f>
        <v/>
      </c>
      <c r="Q147" s="84" t="str">
        <f>IF(ISBLANK(MIPPA!T63),"",MIPPA!T63)</f>
        <v/>
      </c>
      <c r="R147" s="84" t="str">
        <f>IF(ISBLANK(MIPPA!U63),"",MIPPA!U63)</f>
        <v/>
      </c>
      <c r="S147" s="47" t="str">
        <f>IF(ISBLANK(MIPPA!V63),"",MIPPA!V63)</f>
        <v/>
      </c>
      <c r="T147" s="47" t="str">
        <f>IF(ISBLANK(MIPPA!W63),"",MIPPA!W63)</f>
        <v/>
      </c>
    </row>
    <row r="148" spans="1:20" x14ac:dyDescent="0.25">
      <c r="A148" s="17" t="str">
        <f>IF(ISBLANK(MAIN!B$3),"",MAIN!B$3)</f>
        <v/>
      </c>
      <c r="B148" s="17" t="str">
        <f>IF(ISBLANK(MAIN!B$4),"",MAIN!B$4)</f>
        <v xml:space="preserve"> </v>
      </c>
      <c r="C148" s="17" t="str">
        <f>IF(ISBLANK(MAIN!B$5),"",MAIN!B$5)</f>
        <v/>
      </c>
      <c r="D148" s="17" t="str">
        <f>IF(ISBLANK(MAIN!B$6),"",MAIN!B$6)</f>
        <v/>
      </c>
      <c r="E148" s="17" t="str">
        <f>IF(ISBLANK(MAIN!B$7),"",MAIN!B$7)</f>
        <v/>
      </c>
      <c r="F148" s="17" t="str">
        <f>IF(ISBLANK(MIPPA!$N$60),"",MIPPA!$N$60)</f>
        <v/>
      </c>
      <c r="G148" s="17" t="str">
        <f t="shared" ref="G148:G151" si="24">G147</f>
        <v>Plan N</v>
      </c>
      <c r="H148" s="17" t="s">
        <v>49</v>
      </c>
      <c r="I148" s="48" t="str">
        <f>IF(ISBLANK(MAIN!B$10),"",MAIN!B$10)</f>
        <v/>
      </c>
      <c r="J148" s="17">
        <f>IF(ISBLANK(MIPPA!M64),"",MIPPA!M64)</f>
        <v>-3</v>
      </c>
      <c r="K148" s="83" t="str">
        <f>IF(ISBLANK(MIPPA!N64),"",MIPPA!N64)</f>
        <v/>
      </c>
      <c r="L148" s="84" t="str">
        <f>IF(ISBLANK(MIPPA!O64),"",MIPPA!O64)</f>
        <v/>
      </c>
      <c r="M148" s="84" t="str">
        <f>IF(ISBLANK(MIPPA!P64),"",MIPPA!P64)</f>
        <v/>
      </c>
      <c r="N148" s="84" t="str">
        <f>IF(ISBLANK(MIPPA!Q64),"",MIPPA!Q64)</f>
        <v/>
      </c>
      <c r="O148" s="84" t="str">
        <f>IF(ISBLANK(MIPPA!R64),"",MIPPA!R64)</f>
        <v/>
      </c>
      <c r="P148" s="84" t="str">
        <f>IF(ISBLANK(MIPPA!S64),"",MIPPA!S64)</f>
        <v/>
      </c>
      <c r="Q148" s="84" t="str">
        <f>IF(ISBLANK(MIPPA!T64),"",MIPPA!T64)</f>
        <v/>
      </c>
      <c r="R148" s="84" t="str">
        <f>IF(ISBLANK(MIPPA!U64),"",MIPPA!U64)</f>
        <v/>
      </c>
      <c r="S148" s="47" t="str">
        <f>IF(ISBLANK(MIPPA!V64),"",MIPPA!V64)</f>
        <v/>
      </c>
      <c r="T148" s="47" t="str">
        <f>IF(ISBLANK(MIPPA!W64),"",MIPPA!W64)</f>
        <v/>
      </c>
    </row>
    <row r="149" spans="1:20" x14ac:dyDescent="0.25">
      <c r="A149" s="17" t="str">
        <f>IF(ISBLANK(MAIN!B$3),"",MAIN!B$3)</f>
        <v/>
      </c>
      <c r="B149" s="17" t="str">
        <f>IF(ISBLANK(MAIN!B$4),"",MAIN!B$4)</f>
        <v xml:space="preserve"> </v>
      </c>
      <c r="C149" s="17" t="str">
        <f>IF(ISBLANK(MAIN!B$5),"",MAIN!B$5)</f>
        <v/>
      </c>
      <c r="D149" s="17" t="str">
        <f>IF(ISBLANK(MAIN!B$6),"",MAIN!B$6)</f>
        <v/>
      </c>
      <c r="E149" s="17" t="str">
        <f>IF(ISBLANK(MAIN!B$7),"",MAIN!B$7)</f>
        <v/>
      </c>
      <c r="F149" s="17" t="str">
        <f>IF(ISBLANK(MIPPA!$N$60),"",MIPPA!$N$60)</f>
        <v/>
      </c>
      <c r="G149" s="17" t="str">
        <f t="shared" si="24"/>
        <v>Plan N</v>
      </c>
      <c r="H149" s="17" t="s">
        <v>49</v>
      </c>
      <c r="I149" s="48" t="str">
        <f>IF(ISBLANK(MAIN!B$10),"",MAIN!B$10)</f>
        <v/>
      </c>
      <c r="J149" s="17">
        <f>IF(ISBLANK(MIPPA!M65),"",MIPPA!M65)</f>
        <v>-2</v>
      </c>
      <c r="K149" s="83" t="str">
        <f>IF(ISBLANK(MIPPA!N65),"",MIPPA!N65)</f>
        <v/>
      </c>
      <c r="L149" s="84" t="str">
        <f>IF(ISBLANK(MIPPA!O65),"",MIPPA!O65)</f>
        <v/>
      </c>
      <c r="M149" s="84" t="str">
        <f>IF(ISBLANK(MIPPA!P65),"",MIPPA!P65)</f>
        <v/>
      </c>
      <c r="N149" s="84" t="str">
        <f>IF(ISBLANK(MIPPA!Q65),"",MIPPA!Q65)</f>
        <v/>
      </c>
      <c r="O149" s="84" t="str">
        <f>IF(ISBLANK(MIPPA!R65),"",MIPPA!R65)</f>
        <v/>
      </c>
      <c r="P149" s="84" t="str">
        <f>IF(ISBLANK(MIPPA!S65),"",MIPPA!S65)</f>
        <v/>
      </c>
      <c r="Q149" s="84" t="str">
        <f>IF(ISBLANK(MIPPA!T65),"",MIPPA!T65)</f>
        <v/>
      </c>
      <c r="R149" s="84" t="str">
        <f>IF(ISBLANK(MIPPA!U65),"",MIPPA!U65)</f>
        <v/>
      </c>
      <c r="S149" s="47" t="str">
        <f>IF(ISBLANK(MIPPA!V65),"",MIPPA!V65)</f>
        <v/>
      </c>
      <c r="T149" s="47" t="str">
        <f>IF(ISBLANK(MIPPA!W65),"",MIPPA!W65)</f>
        <v/>
      </c>
    </row>
    <row r="150" spans="1:20" x14ac:dyDescent="0.25">
      <c r="A150" s="17" t="str">
        <f>IF(ISBLANK(MAIN!B$3),"",MAIN!B$3)</f>
        <v/>
      </c>
      <c r="B150" s="17" t="str">
        <f>IF(ISBLANK(MAIN!B$4),"",MAIN!B$4)</f>
        <v xml:space="preserve"> </v>
      </c>
      <c r="C150" s="17" t="str">
        <f>IF(ISBLANK(MAIN!B$5),"",MAIN!B$5)</f>
        <v/>
      </c>
      <c r="D150" s="17" t="str">
        <f>IF(ISBLANK(MAIN!B$6),"",MAIN!B$6)</f>
        <v/>
      </c>
      <c r="E150" s="17" t="str">
        <f>IF(ISBLANK(MAIN!B$7),"",MAIN!B$7)</f>
        <v/>
      </c>
      <c r="F150" s="17" t="str">
        <f>IF(ISBLANK(MIPPA!$N$60),"",MIPPA!$N$60)</f>
        <v/>
      </c>
      <c r="G150" s="17" t="str">
        <f t="shared" si="24"/>
        <v>Plan N</v>
      </c>
      <c r="H150" s="17" t="s">
        <v>49</v>
      </c>
      <c r="I150" s="48" t="str">
        <f>IF(ISBLANK(MAIN!B$10),"",MAIN!B$10)</f>
        <v/>
      </c>
      <c r="J150" s="17">
        <f>IF(ISBLANK(MIPPA!M66),"",MIPPA!M66)</f>
        <v>-1</v>
      </c>
      <c r="K150" s="83" t="str">
        <f>IF(ISBLANK(MIPPA!N66),"",MIPPA!N66)</f>
        <v/>
      </c>
      <c r="L150" s="84" t="str">
        <f>IF(ISBLANK(MIPPA!O66),"",MIPPA!O66)</f>
        <v/>
      </c>
      <c r="M150" s="84" t="str">
        <f>IF(ISBLANK(MIPPA!P66),"",MIPPA!P66)</f>
        <v/>
      </c>
      <c r="N150" s="84" t="str">
        <f>IF(ISBLANK(MIPPA!Q66),"",MIPPA!Q66)</f>
        <v/>
      </c>
      <c r="O150" s="84" t="str">
        <f>IF(ISBLANK(MIPPA!R66),"",MIPPA!R66)</f>
        <v/>
      </c>
      <c r="P150" s="84" t="str">
        <f>IF(ISBLANK(MIPPA!S66),"",MIPPA!S66)</f>
        <v/>
      </c>
      <c r="Q150" s="84" t="str">
        <f>IF(ISBLANK(MIPPA!T66),"",MIPPA!T66)</f>
        <v/>
      </c>
      <c r="R150" s="84" t="str">
        <f>IF(ISBLANK(MIPPA!U66),"",MIPPA!U66)</f>
        <v/>
      </c>
      <c r="S150" s="47" t="str">
        <f>IF(ISBLANK(MIPPA!V66),"",MIPPA!V66)</f>
        <v/>
      </c>
      <c r="T150" s="47" t="str">
        <f>IF(ISBLANK(MIPPA!W66),"",MIPPA!W66)</f>
        <v/>
      </c>
    </row>
    <row r="151" spans="1:20" x14ac:dyDescent="0.25">
      <c r="A151" s="17" t="str">
        <f>IF(ISBLANK(MAIN!B$3),"",MAIN!B$3)</f>
        <v/>
      </c>
      <c r="B151" s="17" t="str">
        <f>IF(ISBLANK(MAIN!B$4),"",MAIN!B$4)</f>
        <v xml:space="preserve"> </v>
      </c>
      <c r="C151" s="17" t="str">
        <f>IF(ISBLANK(MAIN!B$5),"",MAIN!B$5)</f>
        <v/>
      </c>
      <c r="D151" s="17" t="str">
        <f>IF(ISBLANK(MAIN!B$6),"",MAIN!B$6)</f>
        <v/>
      </c>
      <c r="E151" s="17" t="str">
        <f>IF(ISBLANK(MAIN!B$7),"",MAIN!B$7)</f>
        <v/>
      </c>
      <c r="F151" s="17" t="str">
        <f>IF(ISBLANK(MIPPA!$N$60),"",MIPPA!$N$60)</f>
        <v/>
      </c>
      <c r="G151" s="17" t="str">
        <f t="shared" si="24"/>
        <v>Plan N</v>
      </c>
      <c r="H151" s="17" t="s">
        <v>49</v>
      </c>
      <c r="I151" s="48" t="str">
        <f>IF(ISBLANK(MAIN!B$10),"",MAIN!B$10)</f>
        <v/>
      </c>
      <c r="J151" s="17">
        <f>IF(ISBLANK(MIPPA!M67),"",MIPPA!M67)</f>
        <v>0</v>
      </c>
      <c r="K151" s="83" t="str">
        <f>IF(ISBLANK(MIPPA!N67),"",MIPPA!N67)</f>
        <v/>
      </c>
      <c r="L151" s="84" t="str">
        <f>IF(ISBLANK(MIPPA!O67),"",MIPPA!O67)</f>
        <v/>
      </c>
      <c r="M151" s="84" t="str">
        <f>IF(ISBLANK(MIPPA!P67),"",MIPPA!P67)</f>
        <v/>
      </c>
      <c r="N151" s="84" t="str">
        <f>IF(ISBLANK(MIPPA!Q67),"",MIPPA!Q67)</f>
        <v/>
      </c>
      <c r="O151" s="84" t="str">
        <f>IF(ISBLANK(MIPPA!R67),"",MIPPA!R67)</f>
        <v/>
      </c>
      <c r="P151" s="84" t="str">
        <f>IF(ISBLANK(MIPPA!S67),"",MIPPA!S67)</f>
        <v/>
      </c>
      <c r="Q151" s="84" t="str">
        <f>IF(ISBLANK(MIPPA!T67),"",MIPPA!T67)</f>
        <v/>
      </c>
      <c r="R151" s="84" t="str">
        <f>IF(ISBLANK(MIPPA!U67),"",MIPPA!U67)</f>
        <v/>
      </c>
      <c r="S151" s="47" t="str">
        <f>IF(ISBLANK(MIPPA!V67),"",MIPPA!V67)</f>
        <v/>
      </c>
      <c r="T151" s="47" t="str">
        <f>IF(ISBLANK(MIPPA!W67),"",MIPPA!W67)</f>
        <v/>
      </c>
    </row>
    <row r="152" spans="1:20" ht="13" x14ac:dyDescent="0.3">
      <c r="A152" s="17" t="str">
        <f>IF(ISBLANK(MAIN!B$3),"",MAIN!B$3)</f>
        <v/>
      </c>
      <c r="B152" s="17" t="str">
        <f>IF(ISBLANK(MAIN!B$4),"",MAIN!B$4)</f>
        <v xml:space="preserve"> </v>
      </c>
      <c r="C152" s="17" t="str">
        <f>IF(ISBLANK(MAIN!B$5),"",MAIN!B$5)</f>
        <v/>
      </c>
      <c r="D152" s="17" t="str">
        <f>IF(ISBLANK(MAIN!B$6),"",MAIN!B$6)</f>
        <v/>
      </c>
      <c r="E152" s="17" t="str">
        <f>IF(ISBLANK(MAIN!B$7),"",MAIN!B$7)</f>
        <v/>
      </c>
      <c r="F152" s="17" t="str">
        <f>IF(ISBLANK('Pre-Standardized'!$B$5),"",'Pre-Standardized'!$B$5)</f>
        <v/>
      </c>
      <c r="G152" s="56" t="s">
        <v>34</v>
      </c>
      <c r="H152" s="17" t="s">
        <v>49</v>
      </c>
      <c r="I152" s="48" t="str">
        <f>IF(ISBLANK(MAIN!B$10),"",MAIN!B$10)</f>
        <v/>
      </c>
      <c r="J152" s="17" t="str">
        <f>IF(ISBLANK('Pre-Standardized'!A7),"",'Pre-Standardized'!A7)</f>
        <v>Pre--4</v>
      </c>
      <c r="K152" s="83" t="str">
        <f>IF(ISBLANK('Pre-Standardized'!B7),"",'Pre-Standardized'!B7)</f>
        <v/>
      </c>
      <c r="L152" s="84" t="str">
        <f>IF(ISBLANK('Pre-Standardized'!C7),"",'Pre-Standardized'!C7)</f>
        <v/>
      </c>
      <c r="M152" s="84" t="str">
        <f>IF(ISBLANK('Pre-Standardized'!D7),"",'Pre-Standardized'!D7)</f>
        <v/>
      </c>
      <c r="N152" s="84" t="str">
        <f>IF(ISBLANK('Pre-Standardized'!E7),"",'Pre-Standardized'!E7)</f>
        <v/>
      </c>
      <c r="O152" s="84" t="str">
        <f>IF(ISBLANK('Pre-Standardized'!F7),"",'Pre-Standardized'!F7)</f>
        <v/>
      </c>
      <c r="P152" s="84" t="str">
        <f>IF(ISBLANK('Pre-Standardized'!G7),"",'Pre-Standardized'!G7)</f>
        <v/>
      </c>
      <c r="Q152" s="84" t="str">
        <f>IF(ISBLANK('Pre-Standardized'!H7),"",'Pre-Standardized'!H7)</f>
        <v/>
      </c>
      <c r="R152" s="84" t="str">
        <f>IF(ISBLANK('Pre-Standardized'!I7),"",'Pre-Standardized'!I7)</f>
        <v/>
      </c>
      <c r="S152" s="47" t="str">
        <f>IF(ISBLANK('Pre-Standardized'!J7),"",'Pre-Standardized'!J7)</f>
        <v/>
      </c>
      <c r="T152" s="47" t="str">
        <f>IF(ISBLANK('Pre-Standardized'!K7),"",'Pre-Standardized'!K7)</f>
        <v/>
      </c>
    </row>
    <row r="153" spans="1:20" x14ac:dyDescent="0.25">
      <c r="A153" s="17" t="str">
        <f>IF(ISBLANK(MAIN!B$3),"",MAIN!B$3)</f>
        <v/>
      </c>
      <c r="B153" s="17" t="str">
        <f>IF(ISBLANK(MAIN!B$4),"",MAIN!B$4)</f>
        <v xml:space="preserve"> </v>
      </c>
      <c r="C153" s="17" t="str">
        <f>IF(ISBLANK(MAIN!B$5),"",MAIN!B$5)</f>
        <v/>
      </c>
      <c r="D153" s="17" t="str">
        <f>IF(ISBLANK(MAIN!B$6),"",MAIN!B$6)</f>
        <v/>
      </c>
      <c r="E153" s="17" t="str">
        <f>IF(ISBLANK(MAIN!B$7),"",MAIN!B$7)</f>
        <v/>
      </c>
      <c r="F153" s="17" t="str">
        <f>IF(ISBLANK('Pre-Standardized'!$B$5),"",'Pre-Standardized'!$B$5)</f>
        <v/>
      </c>
      <c r="G153" s="17" t="str">
        <f>G152</f>
        <v>Pre-Standardized</v>
      </c>
      <c r="H153" s="17" t="s">
        <v>49</v>
      </c>
      <c r="I153" s="48" t="str">
        <f>IF(ISBLANK(MAIN!B$10),"",MAIN!B$10)</f>
        <v/>
      </c>
      <c r="J153" s="17">
        <f>IF(ISBLANK('Pre-Standardized'!A8),"",'Pre-Standardized'!A8)</f>
        <v>-4</v>
      </c>
      <c r="K153" s="83" t="str">
        <f>IF(ISBLANK('Pre-Standardized'!B8),"",'Pre-Standardized'!B8)</f>
        <v/>
      </c>
      <c r="L153" s="84" t="str">
        <f>IF(ISBLANK('Pre-Standardized'!C8),"",'Pre-Standardized'!C8)</f>
        <v/>
      </c>
      <c r="M153" s="84" t="str">
        <f>IF(ISBLANK('Pre-Standardized'!D8),"",'Pre-Standardized'!D8)</f>
        <v/>
      </c>
      <c r="N153" s="84" t="str">
        <f>IF(ISBLANK('Pre-Standardized'!E8),"",'Pre-Standardized'!E8)</f>
        <v/>
      </c>
      <c r="O153" s="84" t="str">
        <f>IF(ISBLANK('Pre-Standardized'!F8),"",'Pre-Standardized'!F8)</f>
        <v/>
      </c>
      <c r="P153" s="84" t="str">
        <f>IF(ISBLANK('Pre-Standardized'!G8),"",'Pre-Standardized'!G8)</f>
        <v/>
      </c>
      <c r="Q153" s="84" t="str">
        <f>IF(ISBLANK('Pre-Standardized'!H8),"",'Pre-Standardized'!H8)</f>
        <v/>
      </c>
      <c r="R153" s="84" t="str">
        <f>IF(ISBLANK('Pre-Standardized'!I8),"",'Pre-Standardized'!I8)</f>
        <v/>
      </c>
      <c r="S153" s="47" t="str">
        <f>IF(ISBLANK('Pre-Standardized'!J8),"",'Pre-Standardized'!J8)</f>
        <v/>
      </c>
      <c r="T153" s="47" t="str">
        <f>IF(ISBLANK('Pre-Standardized'!K8),"",'Pre-Standardized'!K8)</f>
        <v/>
      </c>
    </row>
    <row r="154" spans="1:20" x14ac:dyDescent="0.25">
      <c r="A154" s="17" t="str">
        <f>IF(ISBLANK(MAIN!B$3),"",MAIN!B$3)</f>
        <v/>
      </c>
      <c r="B154" s="17" t="str">
        <f>IF(ISBLANK(MAIN!B$4),"",MAIN!B$4)</f>
        <v xml:space="preserve"> </v>
      </c>
      <c r="C154" s="17" t="str">
        <f>IF(ISBLANK(MAIN!B$5),"",MAIN!B$5)</f>
        <v/>
      </c>
      <c r="D154" s="17" t="str">
        <f>IF(ISBLANK(MAIN!B$6),"",MAIN!B$6)</f>
        <v/>
      </c>
      <c r="E154" s="17" t="str">
        <f>IF(ISBLANK(MAIN!B$7),"",MAIN!B$7)</f>
        <v/>
      </c>
      <c r="F154" s="17" t="str">
        <f>IF(ISBLANK('Pre-Standardized'!$B$5),"",'Pre-Standardized'!$B$5)</f>
        <v/>
      </c>
      <c r="G154" s="17" t="str">
        <f t="shared" ref="G154:G157" si="25">G153</f>
        <v>Pre-Standardized</v>
      </c>
      <c r="H154" s="17" t="s">
        <v>49</v>
      </c>
      <c r="I154" s="48" t="str">
        <f>IF(ISBLANK(MAIN!B$10),"",MAIN!B$10)</f>
        <v/>
      </c>
      <c r="J154" s="17">
        <f>IF(ISBLANK('Pre-Standardized'!A9),"",'Pre-Standardized'!A9)</f>
        <v>-3</v>
      </c>
      <c r="K154" s="83" t="str">
        <f>IF(ISBLANK('Pre-Standardized'!B9),"",'Pre-Standardized'!B9)</f>
        <v/>
      </c>
      <c r="L154" s="84" t="str">
        <f>IF(ISBLANK('Pre-Standardized'!C9),"",'Pre-Standardized'!C9)</f>
        <v/>
      </c>
      <c r="M154" s="84" t="str">
        <f>IF(ISBLANK('Pre-Standardized'!D9),"",'Pre-Standardized'!D9)</f>
        <v/>
      </c>
      <c r="N154" s="84" t="str">
        <f>IF(ISBLANK('Pre-Standardized'!E9),"",'Pre-Standardized'!E9)</f>
        <v/>
      </c>
      <c r="O154" s="84" t="str">
        <f>IF(ISBLANK('Pre-Standardized'!F9),"",'Pre-Standardized'!F9)</f>
        <v/>
      </c>
      <c r="P154" s="84" t="str">
        <f>IF(ISBLANK('Pre-Standardized'!G9),"",'Pre-Standardized'!G9)</f>
        <v/>
      </c>
      <c r="Q154" s="84" t="str">
        <f>IF(ISBLANK('Pre-Standardized'!H9),"",'Pre-Standardized'!H9)</f>
        <v/>
      </c>
      <c r="R154" s="84" t="str">
        <f>IF(ISBLANK('Pre-Standardized'!I9),"",'Pre-Standardized'!I9)</f>
        <v/>
      </c>
      <c r="S154" s="47" t="str">
        <f>IF(ISBLANK('Pre-Standardized'!J9),"",'Pre-Standardized'!J9)</f>
        <v/>
      </c>
      <c r="T154" s="47" t="str">
        <f>IF(ISBLANK('Pre-Standardized'!K9),"",'Pre-Standardized'!K9)</f>
        <v/>
      </c>
    </row>
    <row r="155" spans="1:20" x14ac:dyDescent="0.25">
      <c r="A155" s="17" t="str">
        <f>IF(ISBLANK(MAIN!B$3),"",MAIN!B$3)</f>
        <v/>
      </c>
      <c r="B155" s="17" t="str">
        <f>IF(ISBLANK(MAIN!B$4),"",MAIN!B$4)</f>
        <v xml:space="preserve"> </v>
      </c>
      <c r="C155" s="17" t="str">
        <f>IF(ISBLANK(MAIN!B$5),"",MAIN!B$5)</f>
        <v/>
      </c>
      <c r="D155" s="17" t="str">
        <f>IF(ISBLANK(MAIN!B$6),"",MAIN!B$6)</f>
        <v/>
      </c>
      <c r="E155" s="17" t="str">
        <f>IF(ISBLANK(MAIN!B$7),"",MAIN!B$7)</f>
        <v/>
      </c>
      <c r="F155" s="17" t="str">
        <f>IF(ISBLANK('Pre-Standardized'!$B$5),"",'Pre-Standardized'!$B$5)</f>
        <v/>
      </c>
      <c r="G155" s="17" t="str">
        <f t="shared" si="25"/>
        <v>Pre-Standardized</v>
      </c>
      <c r="H155" s="17" t="s">
        <v>49</v>
      </c>
      <c r="I155" s="48" t="str">
        <f>IF(ISBLANK(MAIN!B$10),"",MAIN!B$10)</f>
        <v/>
      </c>
      <c r="J155" s="17">
        <f>IF(ISBLANK('Pre-Standardized'!A10),"",'Pre-Standardized'!A10)</f>
        <v>-2</v>
      </c>
      <c r="K155" s="83" t="str">
        <f>IF(ISBLANK('Pre-Standardized'!B10),"",'Pre-Standardized'!B10)</f>
        <v/>
      </c>
      <c r="L155" s="84" t="str">
        <f>IF(ISBLANK('Pre-Standardized'!C10),"",'Pre-Standardized'!C10)</f>
        <v/>
      </c>
      <c r="M155" s="84" t="str">
        <f>IF(ISBLANK('Pre-Standardized'!D10),"",'Pre-Standardized'!D10)</f>
        <v/>
      </c>
      <c r="N155" s="84" t="str">
        <f>IF(ISBLANK('Pre-Standardized'!E10),"",'Pre-Standardized'!E10)</f>
        <v/>
      </c>
      <c r="O155" s="84" t="str">
        <f>IF(ISBLANK('Pre-Standardized'!F10),"",'Pre-Standardized'!F10)</f>
        <v/>
      </c>
      <c r="P155" s="84" t="str">
        <f>IF(ISBLANK('Pre-Standardized'!G10),"",'Pre-Standardized'!G10)</f>
        <v/>
      </c>
      <c r="Q155" s="84" t="str">
        <f>IF(ISBLANK('Pre-Standardized'!H10),"",'Pre-Standardized'!H10)</f>
        <v/>
      </c>
      <c r="R155" s="84" t="str">
        <f>IF(ISBLANK('Pre-Standardized'!I10),"",'Pre-Standardized'!I10)</f>
        <v/>
      </c>
      <c r="S155" s="47" t="str">
        <f>IF(ISBLANK('Pre-Standardized'!J10),"",'Pre-Standardized'!J10)</f>
        <v/>
      </c>
      <c r="T155" s="47" t="str">
        <f>IF(ISBLANK('Pre-Standardized'!K10),"",'Pre-Standardized'!K10)</f>
        <v/>
      </c>
    </row>
    <row r="156" spans="1:20" x14ac:dyDescent="0.25">
      <c r="A156" s="17" t="str">
        <f>IF(ISBLANK(MAIN!B$3),"",MAIN!B$3)</f>
        <v/>
      </c>
      <c r="B156" s="17" t="str">
        <f>IF(ISBLANK(MAIN!B$4),"",MAIN!B$4)</f>
        <v xml:space="preserve"> </v>
      </c>
      <c r="C156" s="17" t="str">
        <f>IF(ISBLANK(MAIN!B$5),"",MAIN!B$5)</f>
        <v/>
      </c>
      <c r="D156" s="17" t="str">
        <f>IF(ISBLANK(MAIN!B$6),"",MAIN!B$6)</f>
        <v/>
      </c>
      <c r="E156" s="17" t="str">
        <f>IF(ISBLANK(MAIN!B$7),"",MAIN!B$7)</f>
        <v/>
      </c>
      <c r="F156" s="17" t="str">
        <f>IF(ISBLANK('Pre-Standardized'!$B$5),"",'Pre-Standardized'!$B$5)</f>
        <v/>
      </c>
      <c r="G156" s="17" t="str">
        <f t="shared" si="25"/>
        <v>Pre-Standardized</v>
      </c>
      <c r="H156" s="17" t="s">
        <v>49</v>
      </c>
      <c r="I156" s="48" t="str">
        <f>IF(ISBLANK(MAIN!B$10),"",MAIN!B$10)</f>
        <v/>
      </c>
      <c r="J156" s="17">
        <f>IF(ISBLANK('Pre-Standardized'!A11),"",'Pre-Standardized'!A11)</f>
        <v>-1</v>
      </c>
      <c r="K156" s="83" t="str">
        <f>IF(ISBLANK('Pre-Standardized'!B11),"",'Pre-Standardized'!B11)</f>
        <v/>
      </c>
      <c r="L156" s="84" t="str">
        <f>IF(ISBLANK('Pre-Standardized'!C11),"",'Pre-Standardized'!C11)</f>
        <v/>
      </c>
      <c r="M156" s="84" t="str">
        <f>IF(ISBLANK('Pre-Standardized'!D11),"",'Pre-Standardized'!D11)</f>
        <v/>
      </c>
      <c r="N156" s="84" t="str">
        <f>IF(ISBLANK('Pre-Standardized'!E11),"",'Pre-Standardized'!E11)</f>
        <v/>
      </c>
      <c r="O156" s="84" t="str">
        <f>IF(ISBLANK('Pre-Standardized'!F11),"",'Pre-Standardized'!F11)</f>
        <v/>
      </c>
      <c r="P156" s="84" t="str">
        <f>IF(ISBLANK('Pre-Standardized'!G11),"",'Pre-Standardized'!G11)</f>
        <v/>
      </c>
      <c r="Q156" s="84" t="str">
        <f>IF(ISBLANK('Pre-Standardized'!H11),"",'Pre-Standardized'!H11)</f>
        <v/>
      </c>
      <c r="R156" s="84" t="str">
        <f>IF(ISBLANK('Pre-Standardized'!I11),"",'Pre-Standardized'!I11)</f>
        <v/>
      </c>
      <c r="S156" s="47" t="str">
        <f>IF(ISBLANK('Pre-Standardized'!J11),"",'Pre-Standardized'!J11)</f>
        <v/>
      </c>
      <c r="T156" s="47" t="str">
        <f>IF(ISBLANK('Pre-Standardized'!K11),"",'Pre-Standardized'!K11)</f>
        <v/>
      </c>
    </row>
    <row r="157" spans="1:20" x14ac:dyDescent="0.25">
      <c r="A157" s="17" t="str">
        <f>IF(ISBLANK(MAIN!B$3),"",MAIN!B$3)</f>
        <v/>
      </c>
      <c r="B157" s="17" t="str">
        <f>IF(ISBLANK(MAIN!B$4),"",MAIN!B$4)</f>
        <v xml:space="preserve"> </v>
      </c>
      <c r="C157" s="17" t="str">
        <f>IF(ISBLANK(MAIN!B$5),"",MAIN!B$5)</f>
        <v/>
      </c>
      <c r="D157" s="17" t="str">
        <f>IF(ISBLANK(MAIN!B$6),"",MAIN!B$6)</f>
        <v/>
      </c>
      <c r="E157" s="17" t="str">
        <f>IF(ISBLANK(MAIN!B$7),"",MAIN!B$7)</f>
        <v/>
      </c>
      <c r="F157" s="17" t="str">
        <f>IF(ISBLANK('Pre-Standardized'!$B$5),"",'Pre-Standardized'!$B$5)</f>
        <v/>
      </c>
      <c r="G157" s="17" t="str">
        <f t="shared" si="25"/>
        <v>Pre-Standardized</v>
      </c>
      <c r="H157" s="17" t="s">
        <v>49</v>
      </c>
      <c r="I157" s="48" t="str">
        <f>IF(ISBLANK(MAIN!B$10),"",MAIN!B$10)</f>
        <v/>
      </c>
      <c r="J157" s="17">
        <f>IF(ISBLANK('Pre-Standardized'!A12),"",'Pre-Standardized'!A12)</f>
        <v>0</v>
      </c>
      <c r="K157" s="83" t="str">
        <f>IF(ISBLANK('Pre-Standardized'!B12),"",'Pre-Standardized'!B12)</f>
        <v/>
      </c>
      <c r="L157" s="84" t="str">
        <f>IF(ISBLANK('Pre-Standardized'!C12),"",'Pre-Standardized'!C12)</f>
        <v/>
      </c>
      <c r="M157" s="84" t="str">
        <f>IF(ISBLANK('Pre-Standardized'!D12),"",'Pre-Standardized'!D12)</f>
        <v/>
      </c>
      <c r="N157" s="84" t="str">
        <f>IF(ISBLANK('Pre-Standardized'!E12),"",'Pre-Standardized'!E12)</f>
        <v/>
      </c>
      <c r="O157" s="84" t="str">
        <f>IF(ISBLANK('Pre-Standardized'!F12),"",'Pre-Standardized'!F12)</f>
        <v/>
      </c>
      <c r="P157" s="84" t="str">
        <f>IF(ISBLANK('Pre-Standardized'!G12),"",'Pre-Standardized'!G12)</f>
        <v/>
      </c>
      <c r="Q157" s="84" t="str">
        <f>IF(ISBLANK('Pre-Standardized'!H12),"",'Pre-Standardized'!H12)</f>
        <v/>
      </c>
      <c r="R157" s="84" t="str">
        <f>IF(ISBLANK('Pre-Standardized'!I12),"",'Pre-Standardized'!I12)</f>
        <v/>
      </c>
      <c r="S157" s="47" t="str">
        <f>IF(ISBLANK('Pre-Standardized'!J12),"",'Pre-Standardized'!J12)</f>
        <v/>
      </c>
      <c r="T157" s="47" t="str">
        <f>IF(ISBLANK('Pre-Standardized'!K12),"",'Pre-Standardized'!K12)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MAIN</vt:lpstr>
      <vt:lpstr>Pre-MIPPA</vt:lpstr>
      <vt:lpstr>MIPPA</vt:lpstr>
      <vt:lpstr>Combined Standardized</vt:lpstr>
      <vt:lpstr>Pre-Standardized</vt:lpstr>
      <vt:lpstr>Import</vt:lpstr>
      <vt:lpstr>Admin</vt:lpstr>
      <vt:lpstr>Market</vt:lpstr>
      <vt:lpstr>Product</vt:lpstr>
    </vt:vector>
  </TitlesOfParts>
  <Company>NYSDFS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G. Egglefield</dc:creator>
  <cp:lastModifiedBy>Stephen Barron (DFS)</cp:lastModifiedBy>
  <cp:lastPrinted>2014-10-07T17:54:43Z</cp:lastPrinted>
  <dcterms:created xsi:type="dcterms:W3CDTF">2013-12-10T18:12:35Z</dcterms:created>
  <dcterms:modified xsi:type="dcterms:W3CDTF">2023-05-08T13:59:00Z</dcterms:modified>
</cp:coreProperties>
</file>